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U:\NÁVŠTĚVNOST\tabulky návštěvnosti 2024\Srpen\"/>
    </mc:Choice>
  </mc:AlternateContent>
  <bookViews>
    <workbookView xWindow="0" yWindow="0" windowWidth="28800" windowHeight="11850" tabRatio="925" activeTab="2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7" i="4" l="1"/>
  <c r="AQ27" i="4" s="1"/>
  <c r="D68" i="3"/>
  <c r="E68" i="3"/>
  <c r="F68" i="3"/>
  <c r="G68" i="3"/>
  <c r="H68" i="3"/>
  <c r="I68" i="3"/>
  <c r="J68" i="3"/>
  <c r="K68" i="3"/>
  <c r="L68" i="3"/>
  <c r="M68" i="3"/>
  <c r="N68" i="3"/>
  <c r="C68" i="3"/>
  <c r="O53" i="3"/>
  <c r="P26" i="4" s="1"/>
  <c r="D51" i="3"/>
  <c r="E51" i="3"/>
  <c r="F51" i="3"/>
  <c r="G51" i="3"/>
  <c r="H51" i="3"/>
  <c r="I51" i="3"/>
  <c r="J51" i="3"/>
  <c r="K51" i="3"/>
  <c r="L51" i="3"/>
  <c r="M51" i="3"/>
  <c r="N51" i="3"/>
  <c r="C51" i="3"/>
  <c r="O36" i="3"/>
  <c r="P86" i="3" s="1"/>
  <c r="D34" i="3"/>
  <c r="E34" i="3"/>
  <c r="F34" i="3"/>
  <c r="G34" i="3"/>
  <c r="H34" i="3"/>
  <c r="I34" i="3"/>
  <c r="J34" i="3"/>
  <c r="K34" i="3"/>
  <c r="L34" i="3"/>
  <c r="M34" i="3"/>
  <c r="N34" i="3"/>
  <c r="C34" i="3"/>
  <c r="O19" i="3"/>
  <c r="P24" i="4" s="1"/>
  <c r="D17" i="3"/>
  <c r="E17" i="3"/>
  <c r="F17" i="3"/>
  <c r="G17" i="3"/>
  <c r="H17" i="3"/>
  <c r="I17" i="3"/>
  <c r="J17" i="3"/>
  <c r="K17" i="3"/>
  <c r="L17" i="3"/>
  <c r="M17" i="3"/>
  <c r="N17" i="3"/>
  <c r="C17" i="3"/>
  <c r="O2" i="3"/>
  <c r="P23" i="4" s="1"/>
  <c r="D136" i="2"/>
  <c r="E136" i="2"/>
  <c r="F136" i="2"/>
  <c r="G136" i="2"/>
  <c r="H136" i="2"/>
  <c r="I136" i="2"/>
  <c r="J136" i="2"/>
  <c r="K136" i="2"/>
  <c r="L136" i="2"/>
  <c r="M136" i="2"/>
  <c r="N136" i="2"/>
  <c r="C136" i="2"/>
  <c r="O121" i="2"/>
  <c r="P147" i="2" s="1"/>
  <c r="D119" i="2"/>
  <c r="E119" i="2"/>
  <c r="F119" i="2"/>
  <c r="G119" i="2"/>
  <c r="H119" i="2"/>
  <c r="I119" i="2"/>
  <c r="J119" i="2"/>
  <c r="K119" i="2"/>
  <c r="L119" i="2"/>
  <c r="M119" i="2"/>
  <c r="N119" i="2"/>
  <c r="C119" i="2"/>
  <c r="O104" i="2"/>
  <c r="P17" i="4" s="1"/>
  <c r="D102" i="2"/>
  <c r="E102" i="2"/>
  <c r="F102" i="2"/>
  <c r="G102" i="2"/>
  <c r="H102" i="2"/>
  <c r="I102" i="2"/>
  <c r="J102" i="2"/>
  <c r="K102" i="2"/>
  <c r="L102" i="2"/>
  <c r="M102" i="2"/>
  <c r="N102" i="2"/>
  <c r="C102" i="2"/>
  <c r="O87" i="2"/>
  <c r="P145" i="2" s="1"/>
  <c r="D85" i="2"/>
  <c r="E85" i="2"/>
  <c r="F85" i="2"/>
  <c r="G85" i="2"/>
  <c r="H85" i="2"/>
  <c r="I85" i="2"/>
  <c r="J85" i="2"/>
  <c r="K85" i="2"/>
  <c r="L85" i="2"/>
  <c r="M85" i="2"/>
  <c r="N85" i="2"/>
  <c r="C85" i="2"/>
  <c r="O70" i="2"/>
  <c r="P15" i="4" s="1"/>
  <c r="D68" i="2"/>
  <c r="E68" i="2"/>
  <c r="F68" i="2"/>
  <c r="G68" i="2"/>
  <c r="H68" i="2"/>
  <c r="I68" i="2"/>
  <c r="J68" i="2"/>
  <c r="K68" i="2"/>
  <c r="L68" i="2"/>
  <c r="M68" i="2"/>
  <c r="N68" i="2"/>
  <c r="C68" i="2"/>
  <c r="O53" i="2"/>
  <c r="P14" i="4" s="1"/>
  <c r="D51" i="2"/>
  <c r="E51" i="2"/>
  <c r="F51" i="2"/>
  <c r="G51" i="2"/>
  <c r="H51" i="2"/>
  <c r="I51" i="2"/>
  <c r="J51" i="2"/>
  <c r="K51" i="2"/>
  <c r="L51" i="2"/>
  <c r="M51" i="2"/>
  <c r="N51" i="2"/>
  <c r="C51" i="2"/>
  <c r="O36" i="2"/>
  <c r="P142" i="2" s="1"/>
  <c r="D34" i="2"/>
  <c r="E34" i="2"/>
  <c r="F34" i="2"/>
  <c r="G34" i="2"/>
  <c r="H34" i="2"/>
  <c r="I34" i="2"/>
  <c r="J34" i="2"/>
  <c r="K34" i="2"/>
  <c r="L34" i="2"/>
  <c r="M34" i="2"/>
  <c r="N34" i="2"/>
  <c r="C34" i="2"/>
  <c r="O19" i="2"/>
  <c r="P141" i="2" s="1"/>
  <c r="D17" i="2"/>
  <c r="E17" i="2"/>
  <c r="F17" i="2"/>
  <c r="G17" i="2"/>
  <c r="H17" i="2"/>
  <c r="I17" i="2"/>
  <c r="J17" i="2"/>
  <c r="K17" i="2"/>
  <c r="L17" i="2"/>
  <c r="M17" i="2"/>
  <c r="N17" i="2"/>
  <c r="C17" i="2"/>
  <c r="O2" i="2"/>
  <c r="P11" i="4" s="1"/>
  <c r="E80" i="1"/>
  <c r="F80" i="1"/>
  <c r="G80" i="1"/>
  <c r="H80" i="1"/>
  <c r="I80" i="1"/>
  <c r="J80" i="1"/>
  <c r="K80" i="1"/>
  <c r="L80" i="1"/>
  <c r="M80" i="1"/>
  <c r="N80" i="1"/>
  <c r="O80" i="1"/>
  <c r="D80" i="1"/>
  <c r="P66" i="1"/>
  <c r="E64" i="1"/>
  <c r="F64" i="1"/>
  <c r="G64" i="1"/>
  <c r="H64" i="1"/>
  <c r="I64" i="1"/>
  <c r="J64" i="1"/>
  <c r="K64" i="1"/>
  <c r="L64" i="1"/>
  <c r="M64" i="1"/>
  <c r="N64" i="1"/>
  <c r="O64" i="1"/>
  <c r="D64" i="1"/>
  <c r="P50" i="1"/>
  <c r="Q89" i="1" s="1"/>
  <c r="P34" i="1"/>
  <c r="Q88" i="1" s="1"/>
  <c r="E48" i="1"/>
  <c r="F48" i="1"/>
  <c r="G48" i="1"/>
  <c r="H48" i="1"/>
  <c r="I48" i="1"/>
  <c r="J48" i="1"/>
  <c r="K48" i="1"/>
  <c r="L48" i="1"/>
  <c r="M48" i="1"/>
  <c r="N48" i="1"/>
  <c r="O48" i="1"/>
  <c r="D48" i="1"/>
  <c r="E32" i="1"/>
  <c r="F32" i="1"/>
  <c r="G32" i="1"/>
  <c r="H32" i="1"/>
  <c r="I32" i="1"/>
  <c r="J32" i="1"/>
  <c r="K32" i="1"/>
  <c r="L32" i="1"/>
  <c r="M32" i="1"/>
  <c r="N32" i="1"/>
  <c r="O32" i="1"/>
  <c r="D32" i="1"/>
  <c r="P18" i="1"/>
  <c r="Q87" i="1" s="1"/>
  <c r="E16" i="1"/>
  <c r="F16" i="1"/>
  <c r="G16" i="1"/>
  <c r="H16" i="1"/>
  <c r="I16" i="1"/>
  <c r="J16" i="1"/>
  <c r="K16" i="1"/>
  <c r="L16" i="1"/>
  <c r="M16" i="1"/>
  <c r="N16" i="1"/>
  <c r="O16" i="1"/>
  <c r="D16" i="1"/>
  <c r="P2" i="1"/>
  <c r="Q86" i="1" s="1"/>
  <c r="P12" i="4" l="1"/>
  <c r="P144" i="2"/>
  <c r="P5" i="4"/>
  <c r="P25" i="4"/>
  <c r="P28" i="4" s="1"/>
  <c r="P84" i="3"/>
  <c r="P85" i="3"/>
  <c r="P87" i="3"/>
  <c r="P18" i="4"/>
  <c r="P146" i="2"/>
  <c r="P16" i="4"/>
  <c r="P143" i="2"/>
  <c r="P13" i="4"/>
  <c r="P140" i="2"/>
  <c r="P6" i="4"/>
  <c r="P3" i="4"/>
  <c r="P2" i="4"/>
  <c r="P4" i="4"/>
  <c r="Q90" i="1"/>
  <c r="Q91" i="1" s="1"/>
  <c r="AM27" i="4"/>
  <c r="P89" i="3" l="1"/>
  <c r="P148" i="2"/>
  <c r="P19" i="4"/>
  <c r="P7" i="4"/>
  <c r="O122" i="2"/>
  <c r="O105" i="2"/>
  <c r="O146" i="2" s="1"/>
  <c r="O88" i="2"/>
  <c r="O16" i="4" s="1"/>
  <c r="AO16" i="4" s="1"/>
  <c r="AQ16" i="4" s="1"/>
  <c r="O71" i="2"/>
  <c r="O15" i="4" s="1"/>
  <c r="AO15" i="4" s="1"/>
  <c r="AQ15" i="4" s="1"/>
  <c r="O54" i="2"/>
  <c r="O143" i="2" s="1"/>
  <c r="O37" i="2"/>
  <c r="O142" i="2" s="1"/>
  <c r="O20" i="2"/>
  <c r="O12" i="4" s="1"/>
  <c r="AO12" i="4" s="1"/>
  <c r="AQ12" i="4" s="1"/>
  <c r="O3" i="2"/>
  <c r="O11" i="4" s="1"/>
  <c r="AO11" i="4" s="1"/>
  <c r="AQ11" i="4" s="1"/>
  <c r="P67" i="1"/>
  <c r="P51" i="1"/>
  <c r="P89" i="1" s="1"/>
  <c r="P35" i="1"/>
  <c r="P88" i="1" s="1"/>
  <c r="P19" i="1"/>
  <c r="P87" i="1" s="1"/>
  <c r="P3" i="1"/>
  <c r="O2" i="4" s="1"/>
  <c r="AO2" i="4" s="1"/>
  <c r="AQ2" i="4" s="1"/>
  <c r="O54" i="3"/>
  <c r="O37" i="3"/>
  <c r="O20" i="3"/>
  <c r="O85" i="3" s="1"/>
  <c r="O3" i="3"/>
  <c r="O87" i="3" l="1"/>
  <c r="O147" i="2"/>
  <c r="O6" i="4"/>
  <c r="AO6" i="4" s="1"/>
  <c r="AQ6" i="4" s="1"/>
  <c r="P32" i="4"/>
  <c r="O144" i="2"/>
  <c r="O18" i="4"/>
  <c r="AO18" i="4" s="1"/>
  <c r="AQ18" i="4" s="1"/>
  <c r="O145" i="2"/>
  <c r="O14" i="4"/>
  <c r="AO14" i="4" s="1"/>
  <c r="AQ14" i="4" s="1"/>
  <c r="O13" i="4"/>
  <c r="AO13" i="4" s="1"/>
  <c r="AQ13" i="4" s="1"/>
  <c r="O141" i="2"/>
  <c r="O140" i="2"/>
  <c r="O25" i="4"/>
  <c r="AO25" i="4" s="1"/>
  <c r="AQ25" i="4" s="1"/>
  <c r="O86" i="3"/>
  <c r="O24" i="4"/>
  <c r="AO24" i="4" s="1"/>
  <c r="AQ24" i="4" s="1"/>
  <c r="O84" i="3"/>
  <c r="O23" i="4"/>
  <c r="AO23" i="4" s="1"/>
  <c r="AQ23" i="4" s="1"/>
  <c r="P90" i="1"/>
  <c r="O4" i="4"/>
  <c r="AO4" i="4" s="1"/>
  <c r="AQ4" i="4" s="1"/>
  <c r="O3" i="4"/>
  <c r="AO3" i="4" s="1"/>
  <c r="AQ3" i="4" s="1"/>
  <c r="O5" i="4"/>
  <c r="AO5" i="4" s="1"/>
  <c r="AQ5" i="4" s="1"/>
  <c r="O26" i="4"/>
  <c r="AO26" i="4" s="1"/>
  <c r="AQ26" i="4" s="1"/>
  <c r="O17" i="4"/>
  <c r="AO17" i="4" s="1"/>
  <c r="AQ17" i="4" s="1"/>
  <c r="P86" i="1"/>
  <c r="AG27" i="4"/>
  <c r="AI27" i="4" s="1"/>
  <c r="O89" i="3" l="1"/>
  <c r="O28" i="4"/>
  <c r="AO28" i="4" s="1"/>
  <c r="AQ28" i="4" s="1"/>
  <c r="P91" i="1"/>
  <c r="O148" i="2"/>
  <c r="O19" i="4"/>
  <c r="AO19" i="4" s="1"/>
  <c r="AQ19" i="4" s="1"/>
  <c r="O7" i="4"/>
  <c r="AO7" i="4" s="1"/>
  <c r="AQ7" i="4" s="1"/>
  <c r="O55" i="3"/>
  <c r="O38" i="3"/>
  <c r="O21" i="3"/>
  <c r="N24" i="4" s="1"/>
  <c r="AK24" i="4" s="1"/>
  <c r="AM24" i="4" s="1"/>
  <c r="O4" i="3"/>
  <c r="O123" i="2"/>
  <c r="O106" i="2"/>
  <c r="N146" i="2" s="1"/>
  <c r="O89" i="2"/>
  <c r="O72" i="2"/>
  <c r="N144" i="2" s="1"/>
  <c r="O55" i="2"/>
  <c r="N143" i="2" s="1"/>
  <c r="O38" i="2"/>
  <c r="N142" i="2" s="1"/>
  <c r="O21" i="2"/>
  <c r="N141" i="2" s="1"/>
  <c r="O4" i="2"/>
  <c r="N140" i="2" s="1"/>
  <c r="N147" i="2" l="1"/>
  <c r="N87" i="3"/>
  <c r="N86" i="3"/>
  <c r="N23" i="4"/>
  <c r="AK23" i="4" s="1"/>
  <c r="AM23" i="4" s="1"/>
  <c r="O32" i="4"/>
  <c r="AO32" i="4" s="1"/>
  <c r="AQ32" i="4" s="1"/>
  <c r="N145" i="2"/>
  <c r="N148" i="2" s="1"/>
  <c r="N18" i="4"/>
  <c r="AK18" i="4" s="1"/>
  <c r="AM18" i="4" s="1"/>
  <c r="N25" i="4"/>
  <c r="AK25" i="4" s="1"/>
  <c r="AM25" i="4" s="1"/>
  <c r="N85" i="3"/>
  <c r="N17" i="4"/>
  <c r="AK17" i="4" s="1"/>
  <c r="AM17" i="4" s="1"/>
  <c r="N16" i="4"/>
  <c r="AK16" i="4" s="1"/>
  <c r="AM16" i="4" s="1"/>
  <c r="N15" i="4"/>
  <c r="AK15" i="4" s="1"/>
  <c r="AM15" i="4" s="1"/>
  <c r="N14" i="4"/>
  <c r="AK14" i="4" s="1"/>
  <c r="AM14" i="4" s="1"/>
  <c r="N13" i="4"/>
  <c r="AK13" i="4" s="1"/>
  <c r="AM13" i="4" s="1"/>
  <c r="N12" i="4"/>
  <c r="AK12" i="4" s="1"/>
  <c r="AM12" i="4" s="1"/>
  <c r="N26" i="4"/>
  <c r="AK26" i="4" s="1"/>
  <c r="AM26" i="4" s="1"/>
  <c r="N84" i="3"/>
  <c r="N11" i="4"/>
  <c r="AK11" i="4" s="1"/>
  <c r="AM11" i="4" s="1"/>
  <c r="P68" i="1"/>
  <c r="P52" i="1"/>
  <c r="N5" i="4" s="1"/>
  <c r="AK5" i="4" s="1"/>
  <c r="AM5" i="4" s="1"/>
  <c r="P36" i="1"/>
  <c r="N4" i="4" s="1"/>
  <c r="AK4" i="4" s="1"/>
  <c r="AM4" i="4" s="1"/>
  <c r="P20" i="1"/>
  <c r="P4" i="1"/>
  <c r="N2" i="4" s="1"/>
  <c r="AK2" i="4" s="1"/>
  <c r="AM2" i="4" s="1"/>
  <c r="N6" i="4" l="1"/>
  <c r="AK6" i="4" s="1"/>
  <c r="AM6" i="4" s="1"/>
  <c r="N89" i="3"/>
  <c r="N28" i="4"/>
  <c r="AK28" i="4" s="1"/>
  <c r="AM28" i="4" s="1"/>
  <c r="O89" i="1"/>
  <c r="O88" i="1"/>
  <c r="O87" i="1"/>
  <c r="N3" i="4"/>
  <c r="AK3" i="4" s="1"/>
  <c r="AM3" i="4" s="1"/>
  <c r="N19" i="4"/>
  <c r="AK19" i="4" s="1"/>
  <c r="AM19" i="4" s="1"/>
  <c r="O90" i="1"/>
  <c r="O86" i="1"/>
  <c r="P22" i="1"/>
  <c r="AC27" i="4"/>
  <c r="AE27" i="4" s="1"/>
  <c r="O56" i="3"/>
  <c r="O39" i="3"/>
  <c r="O22" i="3"/>
  <c r="M24" i="4" s="1"/>
  <c r="AG24" i="4" s="1"/>
  <c r="AI24" i="4" s="1"/>
  <c r="O5" i="3"/>
  <c r="O124" i="2"/>
  <c r="O107" i="2"/>
  <c r="M146" i="2" s="1"/>
  <c r="O90" i="2"/>
  <c r="O73" i="2"/>
  <c r="M15" i="4" s="1"/>
  <c r="AG15" i="4" s="1"/>
  <c r="AI15" i="4" s="1"/>
  <c r="O56" i="2"/>
  <c r="M143" i="2" s="1"/>
  <c r="O39" i="2"/>
  <c r="M142" i="2" s="1"/>
  <c r="O22" i="2"/>
  <c r="M141" i="2" s="1"/>
  <c r="O5" i="2"/>
  <c r="P69" i="1"/>
  <c r="N90" i="1" s="1"/>
  <c r="P53" i="1"/>
  <c r="P37" i="1"/>
  <c r="M4" i="4" s="1"/>
  <c r="AG4" i="4" s="1"/>
  <c r="AI4" i="4" s="1"/>
  <c r="P21" i="1"/>
  <c r="N87" i="1" s="1"/>
  <c r="P5" i="1"/>
  <c r="M2" i="4" s="1"/>
  <c r="M26" i="4" l="1"/>
  <c r="AG26" i="4" s="1"/>
  <c r="AI26" i="4" s="1"/>
  <c r="M84" i="3"/>
  <c r="M86" i="3"/>
  <c r="N7" i="4"/>
  <c r="M145" i="2"/>
  <c r="M16" i="4"/>
  <c r="AG16" i="4" s="1"/>
  <c r="AI16" i="4" s="1"/>
  <c r="AG2" i="4"/>
  <c r="AI2" i="4" s="1"/>
  <c r="O91" i="1"/>
  <c r="M18" i="4"/>
  <c r="AG18" i="4" s="1"/>
  <c r="AI18" i="4" s="1"/>
  <c r="M140" i="2"/>
  <c r="N89" i="1"/>
  <c r="M25" i="4"/>
  <c r="AG25" i="4" s="1"/>
  <c r="AI25" i="4" s="1"/>
  <c r="M17" i="4"/>
  <c r="AG17" i="4" s="1"/>
  <c r="AI17" i="4" s="1"/>
  <c r="M144" i="2"/>
  <c r="M6" i="4"/>
  <c r="AG6" i="4" s="1"/>
  <c r="AI6" i="4" s="1"/>
  <c r="M5" i="4"/>
  <c r="AG5" i="4" s="1"/>
  <c r="AI5" i="4" s="1"/>
  <c r="M3" i="4"/>
  <c r="AG3" i="4" s="1"/>
  <c r="AI3" i="4" s="1"/>
  <c r="N86" i="1"/>
  <c r="M147" i="2"/>
  <c r="M85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8" i="1"/>
  <c r="M87" i="3"/>
  <c r="N32" i="4" l="1"/>
  <c r="AK32" i="4" s="1"/>
  <c r="AM32" i="4" s="1"/>
  <c r="AK7" i="4"/>
  <c r="AM7" i="4" s="1"/>
  <c r="M89" i="3"/>
  <c r="M148" i="2"/>
  <c r="M7" i="4"/>
  <c r="AG7" i="4" s="1"/>
  <c r="AI7" i="4" s="1"/>
  <c r="N91" i="1"/>
  <c r="M28" i="4"/>
  <c r="AG28" i="4" s="1"/>
  <c r="AI28" i="4" s="1"/>
  <c r="M19" i="4"/>
  <c r="AG19" i="4" s="1"/>
  <c r="AI19" i="4" s="1"/>
  <c r="O6" i="3"/>
  <c r="O23" i="3"/>
  <c r="O40" i="3"/>
  <c r="O57" i="3"/>
  <c r="P70" i="1"/>
  <c r="O125" i="2"/>
  <c r="O108" i="2"/>
  <c r="O74" i="2"/>
  <c r="O57" i="2"/>
  <c r="O40" i="2"/>
  <c r="O23" i="2"/>
  <c r="O6" i="2"/>
  <c r="O126" i="2"/>
  <c r="O91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7" i="3"/>
  <c r="L86" i="3"/>
  <c r="L85" i="3"/>
  <c r="L84" i="3"/>
  <c r="L147" i="2"/>
  <c r="L146" i="2"/>
  <c r="L145" i="2"/>
  <c r="L144" i="2"/>
  <c r="L143" i="2"/>
  <c r="L142" i="2"/>
  <c r="L141" i="2"/>
  <c r="L140" i="2"/>
  <c r="L19" i="4" l="1"/>
  <c r="AC19" i="4" s="1"/>
  <c r="AE19" i="4" s="1"/>
  <c r="L28" i="4"/>
  <c r="AC28" i="4" s="1"/>
  <c r="AE28" i="4" s="1"/>
  <c r="L89" i="3"/>
  <c r="L148" i="2"/>
  <c r="M90" i="1"/>
  <c r="P54" i="1"/>
  <c r="P38" i="1"/>
  <c r="P6" i="1"/>
  <c r="M89" i="1" l="1"/>
  <c r="L5" i="4"/>
  <c r="AC5" i="4" s="1"/>
  <c r="AE5" i="4" s="1"/>
  <c r="M88" i="1"/>
  <c r="L4" i="4"/>
  <c r="AC4" i="4" s="1"/>
  <c r="AE4" i="4" s="1"/>
  <c r="M86" i="1"/>
  <c r="L2" i="4"/>
  <c r="AC2" i="4" s="1"/>
  <c r="AE2" i="4" s="1"/>
  <c r="M87" i="1"/>
  <c r="L3" i="4"/>
  <c r="AC3" i="4" s="1"/>
  <c r="AE3" i="4" s="1"/>
  <c r="P7" i="1"/>
  <c r="M91" i="1" l="1"/>
  <c r="L7" i="4"/>
  <c r="AC7" i="4" s="1"/>
  <c r="AE7" i="4" s="1"/>
  <c r="K27" i="4"/>
  <c r="Y27" i="4" s="1"/>
  <c r="AA27" i="4" s="1"/>
  <c r="K2" i="4"/>
  <c r="Y2" i="4" s="1"/>
  <c r="AA2" i="4" s="1"/>
  <c r="O58" i="3"/>
  <c r="O41" i="3"/>
  <c r="O24" i="3"/>
  <c r="O7" i="3"/>
  <c r="K86" i="3" l="1"/>
  <c r="K87" i="3"/>
  <c r="K23" i="4"/>
  <c r="Y23" i="4" s="1"/>
  <c r="AA23" i="4" s="1"/>
  <c r="K24" i="4"/>
  <c r="Y24" i="4" s="1"/>
  <c r="AA24" i="4" s="1"/>
  <c r="L32" i="4"/>
  <c r="K25" i="4"/>
  <c r="K85" i="3"/>
  <c r="K26" i="4"/>
  <c r="K84" i="3"/>
  <c r="O109" i="2"/>
  <c r="O92" i="2"/>
  <c r="O75" i="2"/>
  <c r="O58" i="2"/>
  <c r="O41" i="2"/>
  <c r="O24" i="2"/>
  <c r="O7" i="2"/>
  <c r="P71" i="1"/>
  <c r="P55" i="1"/>
  <c r="P39" i="1"/>
  <c r="P23" i="1"/>
  <c r="L86" i="1"/>
  <c r="P8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9" i="3"/>
  <c r="K28" i="4"/>
  <c r="Y28" i="4" s="1"/>
  <c r="AA28" i="4" s="1"/>
  <c r="K147" i="2"/>
  <c r="K145" i="2"/>
  <c r="L87" i="1"/>
  <c r="K143" i="2"/>
  <c r="K140" i="2"/>
  <c r="K146" i="2"/>
  <c r="K144" i="2"/>
  <c r="K142" i="2"/>
  <c r="K141" i="2"/>
  <c r="L90" i="1"/>
  <c r="L89" i="1"/>
  <c r="L88" i="1"/>
  <c r="P72" i="1"/>
  <c r="J6" i="4" s="1"/>
  <c r="P56" i="1"/>
  <c r="P40" i="1"/>
  <c r="O71" i="3"/>
  <c r="J27" i="4" s="1"/>
  <c r="U27" i="4" s="1"/>
  <c r="W27" i="4" s="1"/>
  <c r="D80" i="3"/>
  <c r="E80" i="3"/>
  <c r="F80" i="3"/>
  <c r="G80" i="3"/>
  <c r="H80" i="3"/>
  <c r="I80" i="3"/>
  <c r="J80" i="3"/>
  <c r="K80" i="3"/>
  <c r="L80" i="3"/>
  <c r="M80" i="3"/>
  <c r="N80" i="3"/>
  <c r="C80" i="3"/>
  <c r="O59" i="3"/>
  <c r="O42" i="3"/>
  <c r="O25" i="3"/>
  <c r="O8" i="3"/>
  <c r="P24" i="1"/>
  <c r="K86" i="1"/>
  <c r="O127" i="2"/>
  <c r="O110" i="2"/>
  <c r="O93" i="2"/>
  <c r="O94" i="2"/>
  <c r="O76" i="2"/>
  <c r="O59" i="2"/>
  <c r="O42" i="2"/>
  <c r="O25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7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8" i="1"/>
  <c r="J4" i="4"/>
  <c r="U4" i="4" s="1"/>
  <c r="W4" i="4" s="1"/>
  <c r="L91" i="1"/>
  <c r="K148" i="2"/>
  <c r="J86" i="3"/>
  <c r="J85" i="3"/>
  <c r="J84" i="3"/>
  <c r="J146" i="2"/>
  <c r="J145" i="2"/>
  <c r="J143" i="2"/>
  <c r="J142" i="2"/>
  <c r="J141" i="2"/>
  <c r="K89" i="1"/>
  <c r="K87" i="1"/>
  <c r="K90" i="1"/>
  <c r="J144" i="2"/>
  <c r="J88" i="3"/>
  <c r="J147" i="2"/>
  <c r="O8" i="2"/>
  <c r="B7" i="4"/>
  <c r="P9" i="1"/>
  <c r="P10" i="1"/>
  <c r="I86" i="1" s="1"/>
  <c r="P11" i="1"/>
  <c r="H86" i="1" s="1"/>
  <c r="P12" i="1"/>
  <c r="F2" i="4" s="1"/>
  <c r="P13" i="1"/>
  <c r="E2" i="4" s="1"/>
  <c r="P14" i="1"/>
  <c r="E86" i="1" s="1"/>
  <c r="P15" i="1"/>
  <c r="P25" i="1"/>
  <c r="J87" i="1" s="1"/>
  <c r="P26" i="1"/>
  <c r="I87" i="1" s="1"/>
  <c r="P27" i="1"/>
  <c r="G3" i="4" s="1"/>
  <c r="P28" i="1"/>
  <c r="G87" i="1" s="1"/>
  <c r="P29" i="1"/>
  <c r="E3" i="4" s="1"/>
  <c r="P30" i="1"/>
  <c r="D3" i="4" s="1"/>
  <c r="P31" i="1"/>
  <c r="C87" i="1" s="1"/>
  <c r="P41" i="1"/>
  <c r="P42" i="1"/>
  <c r="H4" i="4" s="1"/>
  <c r="P43" i="1"/>
  <c r="G4" i="4" s="1"/>
  <c r="P44" i="1"/>
  <c r="F4" i="4" s="1"/>
  <c r="P45" i="1"/>
  <c r="F88" i="1" s="1"/>
  <c r="P46" i="1"/>
  <c r="D4" i="4" s="1"/>
  <c r="P47" i="1"/>
  <c r="C4" i="4" s="1"/>
  <c r="P57" i="1"/>
  <c r="J89" i="1" s="1"/>
  <c r="P58" i="1"/>
  <c r="H5" i="4" s="1"/>
  <c r="P59" i="1"/>
  <c r="H89" i="1" s="1"/>
  <c r="P60" i="1"/>
  <c r="F5" i="4" s="1"/>
  <c r="P61" i="1"/>
  <c r="E5" i="4" s="1"/>
  <c r="P62" i="1"/>
  <c r="D5" i="4" s="1"/>
  <c r="P63" i="1"/>
  <c r="P73" i="1"/>
  <c r="I6" i="4" s="1"/>
  <c r="Q6" i="4" s="1"/>
  <c r="S6" i="4" s="1"/>
  <c r="P74" i="1"/>
  <c r="H6" i="4" s="1"/>
  <c r="P75" i="1"/>
  <c r="G6" i="4" s="1"/>
  <c r="P76" i="1"/>
  <c r="G90" i="1" s="1"/>
  <c r="P77" i="1"/>
  <c r="F90" i="1" s="1"/>
  <c r="P78" i="1"/>
  <c r="E90" i="1" s="1"/>
  <c r="P79" i="1"/>
  <c r="B91" i="1"/>
  <c r="O9" i="2"/>
  <c r="I140" i="2" s="1"/>
  <c r="O10" i="2"/>
  <c r="H11" i="4" s="1"/>
  <c r="O11" i="2"/>
  <c r="G140" i="2" s="1"/>
  <c r="O12" i="2"/>
  <c r="F140" i="2" s="1"/>
  <c r="O13" i="2"/>
  <c r="E11" i="4" s="1"/>
  <c r="O14" i="2"/>
  <c r="D11" i="4" s="1"/>
  <c r="O15" i="2"/>
  <c r="C11" i="4" s="1"/>
  <c r="O16" i="2"/>
  <c r="O26" i="2"/>
  <c r="O27" i="2"/>
  <c r="H12" i="4" s="1"/>
  <c r="O28" i="2"/>
  <c r="G141" i="2" s="1"/>
  <c r="O29" i="2"/>
  <c r="F12" i="4" s="1"/>
  <c r="O30" i="2"/>
  <c r="E12" i="4" s="1"/>
  <c r="O31" i="2"/>
  <c r="D141" i="2" s="1"/>
  <c r="O32" i="2"/>
  <c r="C12" i="4" s="1"/>
  <c r="O33" i="2"/>
  <c r="B12" i="4" s="1"/>
  <c r="O43" i="2"/>
  <c r="I142" i="2" s="1"/>
  <c r="O44" i="2"/>
  <c r="H13" i="4" s="1"/>
  <c r="O45" i="2"/>
  <c r="G142" i="2" s="1"/>
  <c r="O46" i="2"/>
  <c r="F13" i="4" s="1"/>
  <c r="O47" i="2"/>
  <c r="E13" i="4" s="1"/>
  <c r="O48" i="2"/>
  <c r="D13" i="4" s="1"/>
  <c r="O49" i="2"/>
  <c r="C142" i="2" s="1"/>
  <c r="O50" i="2"/>
  <c r="B13" i="4" s="1"/>
  <c r="O60" i="2"/>
  <c r="O61" i="2"/>
  <c r="H14" i="4" s="1"/>
  <c r="O62" i="2"/>
  <c r="G143" i="2" s="1"/>
  <c r="O63" i="2"/>
  <c r="F143" i="2" s="1"/>
  <c r="O64" i="2"/>
  <c r="E143" i="2" s="1"/>
  <c r="O65" i="2"/>
  <c r="D14" i="4" s="1"/>
  <c r="O66" i="2"/>
  <c r="C143" i="2" s="1"/>
  <c r="O67" i="2"/>
  <c r="B14" i="4" s="1"/>
  <c r="O77" i="2"/>
  <c r="I144" i="2" s="1"/>
  <c r="O78" i="2"/>
  <c r="H144" i="2" s="1"/>
  <c r="O79" i="2"/>
  <c r="G15" i="4" s="1"/>
  <c r="O80" i="2"/>
  <c r="F144" i="2" s="1"/>
  <c r="O81" i="2"/>
  <c r="E15" i="4" s="1"/>
  <c r="O82" i="2"/>
  <c r="D15" i="4" s="1"/>
  <c r="O83" i="2"/>
  <c r="C144" i="2" s="1"/>
  <c r="O84" i="2"/>
  <c r="B15" i="4" s="1"/>
  <c r="I145" i="2"/>
  <c r="O95" i="2"/>
  <c r="O96" i="2"/>
  <c r="G16" i="4" s="1"/>
  <c r="O97" i="2"/>
  <c r="F145" i="2" s="1"/>
  <c r="O98" i="2"/>
  <c r="E16" i="4" s="1"/>
  <c r="O99" i="2"/>
  <c r="D16" i="4" s="1"/>
  <c r="O100" i="2"/>
  <c r="C16" i="4" s="1"/>
  <c r="O101" i="2"/>
  <c r="O111" i="2"/>
  <c r="O112" i="2"/>
  <c r="H146" i="2" s="1"/>
  <c r="O113" i="2"/>
  <c r="G146" i="2" s="1"/>
  <c r="O114" i="2"/>
  <c r="F146" i="2" s="1"/>
  <c r="O115" i="2"/>
  <c r="E17" i="4" s="1"/>
  <c r="O116" i="2"/>
  <c r="D17" i="4" s="1"/>
  <c r="O117" i="2"/>
  <c r="C146" i="2" s="1"/>
  <c r="O118" i="2"/>
  <c r="B17" i="4" s="1"/>
  <c r="O128" i="2"/>
  <c r="O129" i="2"/>
  <c r="H18" i="4" s="1"/>
  <c r="O130" i="2"/>
  <c r="G18" i="4" s="1"/>
  <c r="O131" i="2"/>
  <c r="F18" i="4" s="1"/>
  <c r="O132" i="2"/>
  <c r="E147" i="2" s="1"/>
  <c r="O133" i="2"/>
  <c r="D147" i="2" s="1"/>
  <c r="O134" i="2"/>
  <c r="C18" i="4" s="1"/>
  <c r="O135" i="2"/>
  <c r="O9" i="3"/>
  <c r="I23" i="4" s="1"/>
  <c r="O10" i="3"/>
  <c r="H23" i="4" s="1"/>
  <c r="O11" i="3"/>
  <c r="G23" i="4" s="1"/>
  <c r="O12" i="3"/>
  <c r="F23" i="4" s="1"/>
  <c r="O13" i="3"/>
  <c r="E23" i="4" s="1"/>
  <c r="O14" i="3"/>
  <c r="D23" i="4" s="1"/>
  <c r="O15" i="3"/>
  <c r="C23" i="4" s="1"/>
  <c r="O16" i="3"/>
  <c r="O26" i="3"/>
  <c r="I85" i="3" s="1"/>
  <c r="O27" i="3"/>
  <c r="H24" i="4" s="1"/>
  <c r="O28" i="3"/>
  <c r="G24" i="4" s="1"/>
  <c r="O29" i="3"/>
  <c r="F24" i="4" s="1"/>
  <c r="O30" i="3"/>
  <c r="E85" i="3" s="1"/>
  <c r="O31" i="3"/>
  <c r="D24" i="4" s="1"/>
  <c r="O32" i="3"/>
  <c r="C24" i="4" s="1"/>
  <c r="O33" i="3"/>
  <c r="B24" i="4" s="1"/>
  <c r="O43" i="3"/>
  <c r="I25" i="4" s="1"/>
  <c r="O44" i="3"/>
  <c r="H25" i="4" s="1"/>
  <c r="O45" i="3"/>
  <c r="G25" i="4" s="1"/>
  <c r="O46" i="3"/>
  <c r="F25" i="4" s="1"/>
  <c r="O47" i="3"/>
  <c r="E86" i="3" s="1"/>
  <c r="O48" i="3"/>
  <c r="D25" i="4" s="1"/>
  <c r="O49" i="3"/>
  <c r="C25" i="4" s="1"/>
  <c r="O50" i="3"/>
  <c r="O60" i="3"/>
  <c r="I87" i="3" s="1"/>
  <c r="O61" i="3"/>
  <c r="H87" i="3" s="1"/>
  <c r="O62" i="3"/>
  <c r="G26" i="4" s="1"/>
  <c r="O63" i="3"/>
  <c r="F26" i="4" s="1"/>
  <c r="O64" i="3"/>
  <c r="E26" i="4" s="1"/>
  <c r="O65" i="3"/>
  <c r="D26" i="4" s="1"/>
  <c r="O66" i="3"/>
  <c r="C87" i="3" s="1"/>
  <c r="O67" i="3"/>
  <c r="O68" i="3" s="1"/>
  <c r="O72" i="3"/>
  <c r="I27" i="4" s="1"/>
  <c r="Q27" i="4" s="1"/>
  <c r="S27" i="4" s="1"/>
  <c r="O73" i="3"/>
  <c r="H27" i="4" s="1"/>
  <c r="O74" i="3"/>
  <c r="G88" i="3" s="1"/>
  <c r="O75" i="3"/>
  <c r="F27" i="4" s="1"/>
  <c r="O76" i="3"/>
  <c r="E27" i="4" s="1"/>
  <c r="O77" i="3"/>
  <c r="D88" i="3" s="1"/>
  <c r="O78" i="3"/>
  <c r="C27" i="4" s="1"/>
  <c r="O79" i="3"/>
  <c r="B27" i="4" s="1"/>
  <c r="I16" i="4"/>
  <c r="O136" i="2" l="1"/>
  <c r="P80" i="1"/>
  <c r="P48" i="1"/>
  <c r="O51" i="3"/>
  <c r="O34" i="3"/>
  <c r="O17" i="3"/>
  <c r="O119" i="2"/>
  <c r="O102" i="2"/>
  <c r="O68" i="2"/>
  <c r="O85" i="2"/>
  <c r="O34" i="2"/>
  <c r="O51" i="2"/>
  <c r="O17" i="2"/>
  <c r="P64" i="1"/>
  <c r="P32" i="1"/>
  <c r="P16" i="1"/>
  <c r="B25" i="4"/>
  <c r="B23" i="4"/>
  <c r="B147" i="2"/>
  <c r="B16" i="4"/>
  <c r="C90" i="1"/>
  <c r="B85" i="3"/>
  <c r="F86" i="3"/>
  <c r="H86" i="3"/>
  <c r="Q16" i="4"/>
  <c r="S16" i="4" s="1"/>
  <c r="Q25" i="4"/>
  <c r="S25" i="4" s="1"/>
  <c r="B11" i="4"/>
  <c r="D89" i="1"/>
  <c r="E87" i="3"/>
  <c r="D85" i="3"/>
  <c r="D84" i="3"/>
  <c r="F87" i="3"/>
  <c r="E24" i="4"/>
  <c r="G27" i="4"/>
  <c r="G28" i="4" s="1"/>
  <c r="I26" i="4"/>
  <c r="Q26" i="4" s="1"/>
  <c r="S26" i="4" s="1"/>
  <c r="C15" i="4"/>
  <c r="C26" i="4"/>
  <c r="C28" i="4" s="1"/>
  <c r="C86" i="3"/>
  <c r="G86" i="3"/>
  <c r="D87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45" i="2"/>
  <c r="F142" i="2"/>
  <c r="F147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45" i="2"/>
  <c r="D146" i="2"/>
  <c r="B146" i="2"/>
  <c r="H17" i="4"/>
  <c r="C17" i="4"/>
  <c r="E144" i="2"/>
  <c r="B143" i="2"/>
  <c r="D86" i="1"/>
  <c r="K91" i="1"/>
  <c r="J7" i="4"/>
  <c r="D2" i="4"/>
  <c r="G2" i="4"/>
  <c r="B88" i="3"/>
  <c r="I88" i="3"/>
  <c r="E88" i="3"/>
  <c r="B87" i="3"/>
  <c r="B84" i="3"/>
  <c r="E25" i="4"/>
  <c r="E84" i="3"/>
  <c r="F85" i="3"/>
  <c r="I24" i="4"/>
  <c r="Q24" i="4" s="1"/>
  <c r="S24" i="4" s="1"/>
  <c r="J89" i="3"/>
  <c r="C84" i="3"/>
  <c r="H84" i="3"/>
  <c r="I146" i="2"/>
  <c r="E145" i="2"/>
  <c r="G11" i="4"/>
  <c r="H140" i="2"/>
  <c r="C140" i="2"/>
  <c r="H143" i="2"/>
  <c r="C14" i="4"/>
  <c r="I11" i="4"/>
  <c r="E140" i="2"/>
  <c r="G12" i="4"/>
  <c r="F11" i="4"/>
  <c r="C141" i="2"/>
  <c r="F141" i="2"/>
  <c r="I141" i="2"/>
  <c r="D140" i="2"/>
  <c r="I89" i="1"/>
  <c r="G86" i="1"/>
  <c r="I88" i="1"/>
  <c r="E88" i="1"/>
  <c r="F86" i="1"/>
  <c r="I3" i="4"/>
  <c r="Q3" i="4" s="1"/>
  <c r="S3" i="4" s="1"/>
  <c r="C2" i="4"/>
  <c r="F3" i="4"/>
  <c r="H87" i="1"/>
  <c r="F6" i="4"/>
  <c r="J86" i="1"/>
  <c r="D90" i="1"/>
  <c r="I90" i="1"/>
  <c r="G88" i="1"/>
  <c r="C3" i="4"/>
  <c r="D87" i="1"/>
  <c r="H90" i="1"/>
  <c r="D6" i="4"/>
  <c r="E6" i="4"/>
  <c r="I13" i="4"/>
  <c r="Q13" i="4" s="1"/>
  <c r="S13" i="4" s="1"/>
  <c r="D12" i="4"/>
  <c r="E89" i="1"/>
  <c r="C6" i="4"/>
  <c r="G87" i="3"/>
  <c r="E146" i="2"/>
  <c r="G14" i="4"/>
  <c r="F17" i="4"/>
  <c r="J90" i="1"/>
  <c r="C88" i="1"/>
  <c r="H26" i="4"/>
  <c r="H28" i="4" s="1"/>
  <c r="C85" i="3"/>
  <c r="C88" i="3"/>
  <c r="B141" i="2"/>
  <c r="E14" i="4"/>
  <c r="G89" i="1"/>
  <c r="C89" i="1"/>
  <c r="C5" i="4"/>
  <c r="C86" i="1"/>
  <c r="E141" i="2"/>
  <c r="H3" i="4"/>
  <c r="H15" i="4"/>
  <c r="D27" i="4"/>
  <c r="D28" i="4" s="1"/>
  <c r="F88" i="3"/>
  <c r="H85" i="3"/>
  <c r="F84" i="3"/>
  <c r="H88" i="3"/>
  <c r="B145" i="2"/>
  <c r="H141" i="2"/>
  <c r="D145" i="2"/>
  <c r="D143" i="2"/>
  <c r="D88" i="1"/>
  <c r="E4" i="4"/>
  <c r="I2" i="4"/>
  <c r="Q2" i="4" s="1"/>
  <c r="S2" i="4" s="1"/>
  <c r="B26" i="4"/>
  <c r="J140" i="2"/>
  <c r="J148" i="2" s="1"/>
  <c r="O80" i="3"/>
  <c r="H2" i="4"/>
  <c r="D144" i="2"/>
  <c r="D86" i="3"/>
  <c r="G84" i="3"/>
  <c r="I14" i="4"/>
  <c r="Q14" i="4" s="1"/>
  <c r="S14" i="4" s="1"/>
  <c r="F89" i="1"/>
  <c r="G5" i="4"/>
  <c r="G85" i="3"/>
  <c r="H88" i="1"/>
  <c r="I84" i="3"/>
  <c r="B86" i="3"/>
  <c r="I86" i="3"/>
  <c r="J88" i="1"/>
  <c r="E87" i="1"/>
  <c r="B144" i="2"/>
  <c r="B140" i="2"/>
  <c r="D18" i="4"/>
  <c r="I17" i="4"/>
  <c r="Q17" i="4" s="1"/>
  <c r="S17" i="4" s="1"/>
  <c r="F87" i="1"/>
  <c r="I4" i="4"/>
  <c r="Q4" i="4" s="1"/>
  <c r="S4" i="4" s="1"/>
  <c r="F28" i="4"/>
  <c r="I147" i="2"/>
  <c r="H142" i="2"/>
  <c r="D142" i="2"/>
  <c r="B142" i="2"/>
  <c r="I143" i="2"/>
  <c r="E142" i="2"/>
  <c r="G13" i="4"/>
  <c r="G147" i="2"/>
  <c r="H147" i="2"/>
  <c r="C147" i="2"/>
  <c r="G144" i="2"/>
  <c r="F16" i="4"/>
  <c r="H16" i="4"/>
  <c r="I15" i="4"/>
  <c r="Q15" i="4" s="1"/>
  <c r="S15" i="4" s="1"/>
  <c r="F14" i="4"/>
  <c r="C13" i="4"/>
  <c r="H145" i="2"/>
  <c r="B28" i="4" l="1"/>
  <c r="E89" i="3"/>
  <c r="E28" i="4"/>
  <c r="B19" i="4"/>
  <c r="D89" i="3"/>
  <c r="Y32" i="4"/>
  <c r="AA32" i="4" s="1"/>
  <c r="C89" i="3"/>
  <c r="B89" i="3"/>
  <c r="F148" i="2"/>
  <c r="E19" i="4"/>
  <c r="U11" i="4"/>
  <c r="W11" i="4" s="1"/>
  <c r="Q11" i="4"/>
  <c r="S11" i="4" s="1"/>
  <c r="D7" i="4"/>
  <c r="G7" i="4"/>
  <c r="I91" i="1"/>
  <c r="J32" i="4"/>
  <c r="U32" i="4" s="1"/>
  <c r="W32" i="4" s="1"/>
  <c r="U7" i="4"/>
  <c r="W7" i="4" s="1"/>
  <c r="I28" i="4"/>
  <c r="Q28" i="4" s="1"/>
  <c r="S28" i="4" s="1"/>
  <c r="C148" i="2"/>
  <c r="C19" i="4"/>
  <c r="I148" i="2"/>
  <c r="G19" i="4"/>
  <c r="D148" i="2"/>
  <c r="D19" i="4"/>
  <c r="G91" i="1"/>
  <c r="H91" i="1"/>
  <c r="F91" i="1"/>
  <c r="D91" i="1"/>
  <c r="F7" i="4"/>
  <c r="H7" i="4"/>
  <c r="E7" i="4"/>
  <c r="C7" i="4"/>
  <c r="E91" i="1"/>
  <c r="J91" i="1"/>
  <c r="E148" i="2"/>
  <c r="C91" i="1"/>
  <c r="G148" i="2"/>
  <c r="I89" i="3"/>
  <c r="F89" i="3"/>
  <c r="H148" i="2"/>
  <c r="B148" i="2"/>
  <c r="I7" i="4"/>
  <c r="Q7" i="4" s="1"/>
  <c r="S7" i="4" s="1"/>
  <c r="G89" i="3"/>
  <c r="H89" i="3"/>
  <c r="H19" i="4"/>
  <c r="F19" i="4"/>
  <c r="I19" i="4"/>
  <c r="B32" i="4" l="1"/>
  <c r="G32" i="4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<sst xmlns="http://schemas.openxmlformats.org/spreadsheetml/2006/main" count="187" uniqueCount="51">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</sst>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7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3" fontId="20" fillId="0" borderId="19" xfId="20" applyNumberFormat="1" applyFont="1" applyBorder="1" applyAlignment="1">
      <alignment horizontal="center"/>
    </xf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3" fontId="20" fillId="0" borderId="16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Excel Built-in Normal" xfId="20"/>
    <cellStyle name="Chybně" xfId="21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KRAJ'!$A$86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KRAJ'!$G$86:$Q$86</c:f>
              <c:numCache>
                <c:formatCode>#,##0</c:formatCode>
                <c:ptCount val="11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24659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KRAJ'!$A$87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KRAJ'!$G$87:$Q$87</c:f>
              <c:numCache>
                <c:formatCode>#,##0</c:formatCode>
                <c:ptCount val="11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46853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KRAJ'!$A$88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KRAJ'!$G$88:$Q$88</c:f>
              <c:numCache>
                <c:formatCode>#,##0</c:formatCode>
                <c:ptCount val="11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30877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KRAJ'!$A$89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KRAJ'!$G$89:$Q$89</c:f>
              <c:numCache>
                <c:formatCode>#,##0</c:formatCode>
                <c:ptCount val="11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26734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KRAJ'!$A$90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KRAJ'!$G$90:$Q$90</c:f>
              <c:numCache>
                <c:formatCode>#,##0</c:formatCode>
                <c:ptCount val="11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32109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KRAJ'!$A$140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KRAJ'!$F$140:$P$140</c:f>
              <c:numCache>
                <c:formatCode>#,##0</c:formatCode>
                <c:ptCount val="11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48273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KRAJ'!$A$141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KRAJ'!$F$141:$P$141</c:f>
              <c:numCache>
                <c:formatCode>#,##0</c:formatCode>
                <c:ptCount val="11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49542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KRAJ'!$A$142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KRAJ'!$F$142:$P$142</c:f>
              <c:numCache>
                <c:formatCode>#,##0</c:formatCode>
                <c:ptCount val="11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15457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KRAJ'!$A$143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KRAJ'!$F$143:$P$143</c:f>
              <c:numCache>
                <c:formatCode>#,##0</c:formatCode>
                <c:ptCount val="11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11047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KRAJ'!$A$144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KRAJ'!$F$144:$P$144</c:f>
              <c:numCache>
                <c:formatCode>#,##0</c:formatCode>
                <c:ptCount val="11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25603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KRAJ'!$A$145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KRAJ'!$F$145:$P$145</c:f>
              <c:numCache>
                <c:formatCode>#,##0</c:formatCode>
                <c:ptCount val="11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59441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KRAJ'!$A$146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KRAJ'!$F$146:$P$146</c:f>
              <c:numCache>
                <c:formatCode>#,##0</c:formatCode>
                <c:ptCount val="11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79293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KRAJ'!$A$147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KRAJ'!$F$147:$P$147</c:f>
              <c:numCache>
                <c:formatCode>#,##0</c:formatCode>
                <c:ptCount val="11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18007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KRAJ'!$A$84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KRAJ'!$F$84:$P$84</c:f>
              <c:numCache>
                <c:formatCode>#,##0</c:formatCode>
                <c:ptCount val="11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36297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KRAJ'!$A$85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KRAJ'!$F$85:$P$85</c:f>
              <c:numCache>
                <c:formatCode>#,##0</c:formatCode>
                <c:ptCount val="11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9448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KRAJ'!$A$86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KRAJ'!$F$86:$P$86</c:f>
              <c:numCache>
                <c:formatCode>#,##0</c:formatCode>
                <c:ptCount val="11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45351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KRAJ'!$A$87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KRAJ'!$F$87:$P$87</c:f>
              <c:numCache>
                <c:formatCode>#,##0</c:formatCode>
                <c:ptCount val="11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22620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SYCHROV'!$B$7:$P$7</c:f>
              <c:numCache>
                <c:formatCode>#,##0</c:formatCode>
                <c:ptCount val="11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161232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SYCHROV'!$B$19:$P$19</c:f>
              <c:numCache>
                <c:formatCode>#,##0</c:formatCode>
                <c:ptCount val="11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306663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SYCHROV'!$B$28:$P$28</c:f>
              <c:numCache>
                <c:formatCode>#,##0</c:formatCode>
                <c:ptCount val="11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113716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SYCHROV'!$B$32:$P$32</c:f>
              <c:numCache>
                <c:formatCode>#,##0</c:formatCode>
                <c:ptCount val="11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581611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93</xdr:row>
      <xdr:rowOff>57150</xdr:rowOff>
    </xdr:from>
    <xdr:to>
      <xdr:col>12</xdr:col>
      <xdr:colOff>323850</xdr:colOff>
      <xdr:row>120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149</xdr:row>
      <xdr:rowOff>95250</xdr:rowOff>
    </xdr:from>
    <xdr:to>
      <xdr:col>11</xdr:col>
      <xdr:colOff>200025</xdr:colOff>
      <xdr:row>175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91</xdr:row>
      <xdr:rowOff>9525</xdr:rowOff>
    </xdr:from>
    <xdr:to>
      <xdr:col>11</xdr:col>
      <xdr:colOff>123825</xdr:colOff>
      <xdr:row>119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5"/>
  <sheetViews>
    <sheetView topLeftCell="A48" zoomScale="110" zoomScaleNormal="110" workbookViewId="0">
      <selection activeCell="K66" sqref="K66"/>
    </sheetView>
  </sheetViews>
  <sheetFormatPr defaultColWidth="9.140625" defaultRowHeight="11.25" x14ac:dyDescent="0.2"/>
  <cols>
    <col min="1" max="1" width="17.5703125" style="1" customWidth="1"/>
    <col min="2" max="2" width="6.42578125" style="1" customWidth="1"/>
    <col min="3" max="3" width="0" style="1" hidden="1" customWidth="1"/>
    <col min="4" max="16" width="8.7109375" style="1" customWidth="1"/>
    <col min="17" max="16384" width="9.14062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46" t="s">
        <v>15</v>
      </c>
      <c r="B2" s="125">
        <v>2024</v>
      </c>
      <c r="C2" s="140"/>
      <c r="D2" s="130">
        <v>0</v>
      </c>
      <c r="E2" s="127">
        <v>0</v>
      </c>
      <c r="F2" s="127">
        <v>1462</v>
      </c>
      <c r="G2" s="127">
        <v>1826</v>
      </c>
      <c r="H2" s="127">
        <v>2965</v>
      </c>
      <c r="I2" s="127">
        <v>2597</v>
      </c>
      <c r="J2" s="127">
        <v>6699</v>
      </c>
      <c r="K2" s="127">
        <v>9110</v>
      </c>
      <c r="L2" s="127"/>
      <c r="M2" s="127"/>
      <c r="N2" s="127"/>
      <c r="O2" s="137"/>
      <c r="P2" s="129">
        <f t="shared" ref="P2:P7" si="0">SUM(D2:O2)</f>
        <v>24659</v>
      </c>
    </row>
    <row r="3" spans="1:16" ht="13.5" customHeight="1" thickTop="1" x14ac:dyDescent="0.2">
      <c r="A3" s="147"/>
      <c r="B3" s="99">
        <v>2023</v>
      </c>
      <c r="C3" s="7"/>
      <c r="D3" s="106">
        <v>0</v>
      </c>
      <c r="E3" s="82">
        <v>0</v>
      </c>
      <c r="F3" s="82">
        <v>0</v>
      </c>
      <c r="G3" s="82">
        <v>4389</v>
      </c>
      <c r="H3" s="82">
        <v>3612</v>
      </c>
      <c r="I3" s="82">
        <v>2901</v>
      </c>
      <c r="J3" s="82">
        <v>7588</v>
      </c>
      <c r="K3" s="82">
        <v>9928</v>
      </c>
      <c r="L3" s="82">
        <v>3285</v>
      </c>
      <c r="M3" s="82">
        <v>1353</v>
      </c>
      <c r="N3" s="82">
        <v>29</v>
      </c>
      <c r="O3" s="89">
        <v>6766</v>
      </c>
      <c r="P3" s="10">
        <f t="shared" si="0"/>
        <v>39851</v>
      </c>
    </row>
    <row r="4" spans="1:16" ht="13.5" customHeight="1" x14ac:dyDescent="0.2">
      <c r="A4" s="147"/>
      <c r="B4" s="99">
        <v>2022</v>
      </c>
      <c r="C4" s="103"/>
      <c r="D4" s="82">
        <v>0</v>
      </c>
      <c r="E4" s="82">
        <v>0</v>
      </c>
      <c r="F4" s="82">
        <v>0</v>
      </c>
      <c r="G4" s="82">
        <v>2942</v>
      </c>
      <c r="H4" s="82">
        <v>2487</v>
      </c>
      <c r="I4" s="82">
        <v>2824</v>
      </c>
      <c r="J4" s="82">
        <v>5420</v>
      </c>
      <c r="K4" s="82">
        <v>8190</v>
      </c>
      <c r="L4" s="82">
        <v>2000</v>
      </c>
      <c r="M4" s="82">
        <v>1452</v>
      </c>
      <c r="N4" s="82">
        <v>1843</v>
      </c>
      <c r="O4" s="89">
        <v>5328</v>
      </c>
      <c r="P4" s="10">
        <f t="shared" si="0"/>
        <v>32486</v>
      </c>
    </row>
    <row r="5" spans="1:16" ht="13.5" customHeight="1" x14ac:dyDescent="0.2">
      <c r="A5" s="147"/>
      <c r="B5" s="6">
        <v>2021</v>
      </c>
      <c r="C5" s="11"/>
      <c r="D5" s="124">
        <v>0</v>
      </c>
      <c r="E5" s="11">
        <v>0</v>
      </c>
      <c r="F5" s="11">
        <v>0</v>
      </c>
      <c r="G5" s="11">
        <v>0</v>
      </c>
      <c r="H5" s="11">
        <v>12</v>
      </c>
      <c r="I5" s="84">
        <v>1842</v>
      </c>
      <c r="J5" s="84">
        <v>9234</v>
      </c>
      <c r="K5" s="84">
        <v>9284</v>
      </c>
      <c r="L5" s="11">
        <v>2783</v>
      </c>
      <c r="M5" s="11">
        <v>1362</v>
      </c>
      <c r="N5" s="11">
        <v>0</v>
      </c>
      <c r="O5" s="113">
        <v>0</v>
      </c>
      <c r="P5" s="10">
        <f t="shared" si="0"/>
        <v>24517</v>
      </c>
    </row>
    <row r="6" spans="1:16" ht="13.5" customHeight="1" x14ac:dyDescent="0.2">
      <c r="A6" s="147"/>
      <c r="B6" s="6">
        <v>2020</v>
      </c>
      <c r="C6" s="11"/>
      <c r="D6" s="111">
        <v>85</v>
      </c>
      <c r="E6" s="81">
        <v>0</v>
      </c>
      <c r="F6" s="81">
        <v>0</v>
      </c>
      <c r="G6" s="81">
        <v>0</v>
      </c>
      <c r="H6" s="81">
        <v>398</v>
      </c>
      <c r="I6" s="82">
        <v>2081</v>
      </c>
      <c r="J6" s="82">
        <v>8925</v>
      </c>
      <c r="K6" s="82">
        <v>8977</v>
      </c>
      <c r="L6" s="81">
        <v>2789</v>
      </c>
      <c r="M6" s="81">
        <v>415</v>
      </c>
      <c r="N6" s="81">
        <v>0</v>
      </c>
      <c r="O6" s="99">
        <v>0</v>
      </c>
      <c r="P6" s="10">
        <f t="shared" si="0"/>
        <v>23670</v>
      </c>
    </row>
    <row r="7" spans="1:16" ht="13.5" customHeight="1" thickBot="1" x14ac:dyDescent="0.25">
      <c r="A7" s="147"/>
      <c r="B7" s="6">
        <v>2019</v>
      </c>
      <c r="C7" s="50"/>
      <c r="D7" s="111">
        <v>0</v>
      </c>
      <c r="E7" s="81">
        <v>0</v>
      </c>
      <c r="F7" s="81">
        <v>184</v>
      </c>
      <c r="G7" s="82">
        <v>3582</v>
      </c>
      <c r="H7" s="82">
        <v>4075</v>
      </c>
      <c r="I7" s="82">
        <v>2502</v>
      </c>
      <c r="J7" s="82">
        <v>8879</v>
      </c>
      <c r="K7" s="82">
        <v>10139</v>
      </c>
      <c r="L7" s="82">
        <v>2518</v>
      </c>
      <c r="M7" s="81">
        <v>1283</v>
      </c>
      <c r="N7" s="81">
        <v>694</v>
      </c>
      <c r="O7" s="89">
        <v>7498</v>
      </c>
      <c r="P7" s="13">
        <f t="shared" si="0"/>
        <v>41354</v>
      </c>
    </row>
    <row r="8" spans="1:16" ht="13.5" customHeight="1" thickTop="1" thickBot="1" x14ac:dyDescent="0.25">
      <c r="A8" s="147"/>
      <c r="B8" s="6">
        <v>2018</v>
      </c>
      <c r="C8" s="3"/>
      <c r="D8" s="111">
        <v>0</v>
      </c>
      <c r="E8" s="103">
        <v>0</v>
      </c>
      <c r="F8" s="82">
        <v>2638</v>
      </c>
      <c r="G8" s="82">
        <v>2687</v>
      </c>
      <c r="H8" s="82">
        <v>3990</v>
      </c>
      <c r="I8" s="82">
        <v>3182</v>
      </c>
      <c r="J8" s="82">
        <v>8630</v>
      </c>
      <c r="K8" s="82">
        <v>7601</v>
      </c>
      <c r="L8" s="82">
        <v>3184</v>
      </c>
      <c r="M8" s="81">
        <v>911</v>
      </c>
      <c r="N8" s="81">
        <v>25</v>
      </c>
      <c r="O8" s="36">
        <v>7003</v>
      </c>
      <c r="P8" s="13">
        <f t="shared" ref="P8:P15" si="1">SUM(D8:O8)</f>
        <v>39851</v>
      </c>
    </row>
    <row r="9" spans="1:16" ht="13.5" customHeight="1" thickTop="1" thickBot="1" x14ac:dyDescent="0.25">
      <c r="A9" s="147"/>
      <c r="B9" s="6">
        <v>2017</v>
      </c>
      <c r="C9" s="3"/>
      <c r="D9" s="102">
        <v>0</v>
      </c>
      <c r="E9" s="82">
        <v>0</v>
      </c>
      <c r="F9" s="82">
        <v>0</v>
      </c>
      <c r="G9" s="82">
        <v>3571</v>
      </c>
      <c r="H9" s="82">
        <v>2983</v>
      </c>
      <c r="I9" s="82">
        <v>2893</v>
      </c>
      <c r="J9" s="82">
        <v>9402</v>
      </c>
      <c r="K9" s="82">
        <v>8355</v>
      </c>
      <c r="L9" s="82">
        <v>3118</v>
      </c>
      <c r="M9" s="82">
        <v>1026</v>
      </c>
      <c r="N9" s="82">
        <v>2729</v>
      </c>
      <c r="O9" s="89">
        <v>5973</v>
      </c>
      <c r="P9" s="10">
        <f t="shared" si="1"/>
        <v>40050</v>
      </c>
    </row>
    <row r="10" spans="1:16" ht="13.5" customHeight="1" thickTop="1" x14ac:dyDescent="0.2">
      <c r="A10" s="147"/>
      <c r="B10" s="6">
        <v>2016</v>
      </c>
      <c r="C10" s="7"/>
      <c r="D10" s="8">
        <v>0</v>
      </c>
      <c r="E10" s="9">
        <v>0</v>
      </c>
      <c r="F10" s="9">
        <v>3598</v>
      </c>
      <c r="G10" s="9">
        <v>1104</v>
      </c>
      <c r="H10" s="9">
        <v>2490</v>
      </c>
      <c r="I10" s="9">
        <v>2780</v>
      </c>
      <c r="J10" s="9">
        <v>7259</v>
      </c>
      <c r="K10" s="9">
        <v>6939</v>
      </c>
      <c r="L10" s="9">
        <v>3228</v>
      </c>
      <c r="M10" s="9">
        <v>1100</v>
      </c>
      <c r="N10" s="9">
        <v>1631</v>
      </c>
      <c r="O10" s="9">
        <v>0</v>
      </c>
      <c r="P10" s="10">
        <f t="shared" si="1"/>
        <v>30129</v>
      </c>
    </row>
    <row r="11" spans="1:16" ht="13.5" customHeight="1" x14ac:dyDescent="0.2">
      <c r="A11" s="147"/>
      <c r="B11" s="6">
        <v>2015</v>
      </c>
      <c r="C11" s="11"/>
      <c r="D11" s="8">
        <v>0</v>
      </c>
      <c r="E11" s="9">
        <v>0</v>
      </c>
      <c r="F11" s="9">
        <v>704</v>
      </c>
      <c r="G11" s="9">
        <v>2937</v>
      </c>
      <c r="H11" s="9">
        <v>2857</v>
      </c>
      <c r="I11" s="9">
        <v>2969</v>
      </c>
      <c r="J11" s="9">
        <v>6340</v>
      </c>
      <c r="K11" s="9">
        <v>6147</v>
      </c>
      <c r="L11" s="9">
        <v>2702</v>
      </c>
      <c r="M11" s="9">
        <v>1206</v>
      </c>
      <c r="N11" s="9">
        <v>1326</v>
      </c>
      <c r="O11" s="12">
        <v>6757</v>
      </c>
      <c r="P11" s="10">
        <f t="shared" si="1"/>
        <v>33945</v>
      </c>
    </row>
    <row r="12" spans="1:16" ht="13.5" customHeight="1" x14ac:dyDescent="0.2">
      <c r="A12" s="147"/>
      <c r="B12" s="6">
        <v>2014</v>
      </c>
      <c r="C12" s="11"/>
      <c r="D12" s="8">
        <v>0</v>
      </c>
      <c r="E12" s="9">
        <v>0</v>
      </c>
      <c r="F12" s="9">
        <v>0</v>
      </c>
      <c r="G12" s="9">
        <v>3522</v>
      </c>
      <c r="H12" s="9">
        <v>2668</v>
      </c>
      <c r="I12" s="9">
        <v>2318</v>
      </c>
      <c r="J12" s="9">
        <v>7259</v>
      </c>
      <c r="K12" s="9">
        <v>7653</v>
      </c>
      <c r="L12" s="9">
        <v>1715</v>
      </c>
      <c r="M12" s="9">
        <v>1047</v>
      </c>
      <c r="N12" s="9">
        <v>4201</v>
      </c>
      <c r="O12" s="12">
        <v>2991</v>
      </c>
      <c r="P12" s="13">
        <f t="shared" si="1"/>
        <v>33374</v>
      </c>
    </row>
    <row r="13" spans="1:16" ht="12" hidden="1" customHeight="1" x14ac:dyDescent="0.2">
      <c r="A13" s="147"/>
      <c r="B13" s="6">
        <v>2013</v>
      </c>
      <c r="C13" s="11"/>
      <c r="D13" s="14">
        <v>0</v>
      </c>
      <c r="E13" s="15">
        <v>0</v>
      </c>
      <c r="F13" s="15">
        <v>2122</v>
      </c>
      <c r="G13" s="15">
        <v>1009</v>
      </c>
      <c r="H13" s="15">
        <v>2084</v>
      </c>
      <c r="I13" s="15">
        <v>2646</v>
      </c>
      <c r="J13" s="15">
        <v>5749</v>
      </c>
      <c r="K13" s="15">
        <v>6102</v>
      </c>
      <c r="L13" s="15">
        <v>1970</v>
      </c>
      <c r="M13" s="15">
        <v>1026</v>
      </c>
      <c r="N13" s="15">
        <v>3344</v>
      </c>
      <c r="O13" s="16">
        <v>3342</v>
      </c>
      <c r="P13" s="13">
        <f t="shared" si="1"/>
        <v>29394</v>
      </c>
    </row>
    <row r="14" spans="1:16" ht="12" hidden="1" customHeight="1" x14ac:dyDescent="0.2">
      <c r="A14" s="147"/>
      <c r="B14" s="17">
        <v>2012</v>
      </c>
      <c r="C14" s="18"/>
      <c r="D14" s="14">
        <v>43</v>
      </c>
      <c r="E14" s="15">
        <v>73</v>
      </c>
      <c r="F14" s="15">
        <v>272</v>
      </c>
      <c r="G14" s="15">
        <v>3341</v>
      </c>
      <c r="H14" s="15">
        <v>2357</v>
      </c>
      <c r="I14" s="15">
        <v>2200</v>
      </c>
      <c r="J14" s="15">
        <v>5750</v>
      </c>
      <c r="K14" s="15">
        <v>6802</v>
      </c>
      <c r="L14" s="15">
        <v>2142</v>
      </c>
      <c r="M14" s="15">
        <v>448</v>
      </c>
      <c r="N14" s="15">
        <v>2636</v>
      </c>
      <c r="O14" s="16">
        <v>4208</v>
      </c>
      <c r="P14" s="13">
        <f t="shared" si="1"/>
        <v>30272</v>
      </c>
    </row>
    <row r="15" spans="1:16" ht="12" hidden="1" customHeight="1" x14ac:dyDescent="0.2">
      <c r="A15" s="148"/>
      <c r="B15" s="17">
        <v>2011</v>
      </c>
      <c r="C15" s="19"/>
      <c r="D15" s="20">
        <v>57</v>
      </c>
      <c r="E15" s="21">
        <v>131</v>
      </c>
      <c r="F15" s="21">
        <v>365</v>
      </c>
      <c r="G15" s="21">
        <v>3718</v>
      </c>
      <c r="H15" s="21">
        <v>2550</v>
      </c>
      <c r="I15" s="21">
        <v>3027</v>
      </c>
      <c r="J15" s="21">
        <v>8520</v>
      </c>
      <c r="K15" s="21">
        <v>6482</v>
      </c>
      <c r="L15" s="21">
        <v>2530</v>
      </c>
      <c r="M15" s="21">
        <v>926</v>
      </c>
      <c r="N15" s="21">
        <v>3344</v>
      </c>
      <c r="O15" s="22">
        <v>3342</v>
      </c>
      <c r="P15" s="23">
        <f t="shared" si="1"/>
        <v>34992</v>
      </c>
    </row>
    <row r="16" spans="1:16" ht="12" customHeight="1" thickBot="1" x14ac:dyDescent="0.25">
      <c r="A16" s="24" t="s">
        <v>16</v>
      </c>
      <c r="B16" s="25"/>
      <c r="C16" s="25"/>
      <c r="D16" s="26">
        <f>AVERAGE(D2:D15)</f>
        <v>13.214285714285714</v>
      </c>
      <c r="E16" s="26">
        <f t="shared" ref="E16:O16" si="2">AVERAGE(E2:E15)</f>
        <v>14.571428571428571</v>
      </c>
      <c r="F16" s="26">
        <f t="shared" si="2"/>
        <v>810.35714285714289</v>
      </c>
      <c r="G16" s="26">
        <f t="shared" si="2"/>
        <v>2473.4285714285716</v>
      </c>
      <c r="H16" s="26">
        <f t="shared" si="2"/>
        <v>2537.7142857142858</v>
      </c>
      <c r="I16" s="26">
        <f t="shared" si="2"/>
        <v>2625.8571428571427</v>
      </c>
      <c r="J16" s="26">
        <f t="shared" si="2"/>
        <v>7546.7142857142853</v>
      </c>
      <c r="K16" s="26">
        <f t="shared" si="2"/>
        <v>7979.2142857142853</v>
      </c>
      <c r="L16" s="26">
        <f t="shared" si="2"/>
        <v>2612.6153846153848</v>
      </c>
      <c r="M16" s="26">
        <f t="shared" si="2"/>
        <v>1042.6923076923076</v>
      </c>
      <c r="N16" s="26">
        <f t="shared" si="2"/>
        <v>1677.0769230769231</v>
      </c>
      <c r="O16" s="26">
        <f t="shared" si="2"/>
        <v>4092.9230769230771</v>
      </c>
      <c r="P16" s="69">
        <f>AVERAGE(P2:P15)</f>
        <v>32753.142857142859</v>
      </c>
    </row>
    <row r="17" spans="1:16" ht="12" customHeight="1" thickTop="1" thickBot="1" x14ac:dyDescent="0.25">
      <c r="B17" s="28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ht="12" customHeight="1" thickTop="1" x14ac:dyDescent="0.2">
      <c r="A18" s="146" t="s">
        <v>17</v>
      </c>
      <c r="B18" s="125">
        <v>2024</v>
      </c>
      <c r="C18" s="126"/>
      <c r="D18" s="127">
        <v>0</v>
      </c>
      <c r="E18" s="127">
        <v>0</v>
      </c>
      <c r="F18" s="127">
        <v>1332</v>
      </c>
      <c r="G18" s="127">
        <v>4043</v>
      </c>
      <c r="H18" s="127">
        <v>7615</v>
      </c>
      <c r="I18" s="127">
        <v>7165</v>
      </c>
      <c r="J18" s="127">
        <v>13469</v>
      </c>
      <c r="K18" s="127">
        <v>13229</v>
      </c>
      <c r="L18" s="127"/>
      <c r="M18" s="127"/>
      <c r="N18" s="127"/>
      <c r="O18" s="128"/>
      <c r="P18" s="129">
        <f t="shared" ref="P18:P23" si="3">SUM(D18:O18)</f>
        <v>46853</v>
      </c>
    </row>
    <row r="19" spans="1:16" ht="12" customHeight="1" x14ac:dyDescent="0.2">
      <c r="A19" s="147"/>
      <c r="B19" s="99">
        <v>2023</v>
      </c>
      <c r="C19" s="103"/>
      <c r="D19" s="82">
        <v>28</v>
      </c>
      <c r="E19" s="82">
        <v>10</v>
      </c>
      <c r="F19" s="82">
        <v>130</v>
      </c>
      <c r="G19" s="82">
        <v>5531</v>
      </c>
      <c r="H19" s="82">
        <v>7779</v>
      </c>
      <c r="I19" s="82">
        <v>6831</v>
      </c>
      <c r="J19" s="82">
        <v>13797</v>
      </c>
      <c r="K19" s="82">
        <v>13905</v>
      </c>
      <c r="L19" s="82">
        <v>7439</v>
      </c>
      <c r="M19" s="82">
        <v>5159</v>
      </c>
      <c r="N19" s="82">
        <v>2143</v>
      </c>
      <c r="O19" s="83">
        <v>190</v>
      </c>
      <c r="P19" s="10">
        <f t="shared" si="3"/>
        <v>62942</v>
      </c>
    </row>
    <row r="20" spans="1:16" ht="12" customHeight="1" x14ac:dyDescent="0.2">
      <c r="A20" s="147"/>
      <c r="B20" s="99">
        <v>2022</v>
      </c>
      <c r="C20" s="103"/>
      <c r="D20" s="82">
        <v>73</v>
      </c>
      <c r="E20" s="82">
        <v>68</v>
      </c>
      <c r="F20" s="82">
        <v>216</v>
      </c>
      <c r="G20" s="82">
        <v>4286</v>
      </c>
      <c r="H20" s="82">
        <v>6509</v>
      </c>
      <c r="I20" s="82">
        <v>6458</v>
      </c>
      <c r="J20" s="82">
        <v>14853</v>
      </c>
      <c r="K20" s="82">
        <v>14943</v>
      </c>
      <c r="L20" s="82">
        <v>6138</v>
      </c>
      <c r="M20" s="82">
        <v>5115</v>
      </c>
      <c r="N20" s="82">
        <v>1300</v>
      </c>
      <c r="O20" s="83">
        <v>134</v>
      </c>
      <c r="P20" s="10">
        <f t="shared" si="3"/>
        <v>60093</v>
      </c>
    </row>
    <row r="21" spans="1:16" ht="12" customHeight="1" x14ac:dyDescent="0.2">
      <c r="A21" s="147"/>
      <c r="B21" s="99">
        <v>2021</v>
      </c>
      <c r="C21" s="11"/>
      <c r="D21" s="106">
        <v>0</v>
      </c>
      <c r="E21" s="82">
        <v>0</v>
      </c>
      <c r="F21" s="82">
        <v>0</v>
      </c>
      <c r="G21" s="82">
        <v>0</v>
      </c>
      <c r="H21" s="82">
        <v>445</v>
      </c>
      <c r="I21" s="82">
        <v>5681</v>
      </c>
      <c r="J21" s="82">
        <v>16324</v>
      </c>
      <c r="K21" s="82">
        <v>16591</v>
      </c>
      <c r="L21" s="82">
        <v>8990</v>
      </c>
      <c r="M21" s="82">
        <v>4647</v>
      </c>
      <c r="N21" s="82">
        <v>979</v>
      </c>
      <c r="O21" s="89">
        <v>0</v>
      </c>
      <c r="P21" s="36">
        <f t="shared" si="3"/>
        <v>53657</v>
      </c>
    </row>
    <row r="22" spans="1:16" ht="12" customHeight="1" x14ac:dyDescent="0.2">
      <c r="A22" s="147"/>
      <c r="B22" s="99">
        <v>2020</v>
      </c>
      <c r="C22" s="103"/>
      <c r="D22" s="82">
        <v>0</v>
      </c>
      <c r="E22" s="82">
        <v>0</v>
      </c>
      <c r="F22" s="82">
        <v>21</v>
      </c>
      <c r="G22" s="82">
        <v>0</v>
      </c>
      <c r="H22" s="82">
        <v>712</v>
      </c>
      <c r="I22" s="82">
        <v>5153</v>
      </c>
      <c r="J22" s="82">
        <v>19450</v>
      </c>
      <c r="K22" s="82">
        <v>19981</v>
      </c>
      <c r="L22" s="82">
        <v>7964</v>
      </c>
      <c r="M22" s="82">
        <v>1268</v>
      </c>
      <c r="N22" s="82">
        <v>0</v>
      </c>
      <c r="O22" s="83">
        <v>0</v>
      </c>
      <c r="P22" s="10">
        <f t="shared" si="3"/>
        <v>54549</v>
      </c>
    </row>
    <row r="23" spans="1:16" ht="12" customHeight="1" x14ac:dyDescent="0.2">
      <c r="A23" s="147"/>
      <c r="B23" s="99">
        <v>2019</v>
      </c>
      <c r="C23" s="103"/>
      <c r="D23" s="82">
        <v>0</v>
      </c>
      <c r="E23" s="82">
        <v>0</v>
      </c>
      <c r="F23" s="82">
        <v>1106</v>
      </c>
      <c r="G23" s="82">
        <v>6372</v>
      </c>
      <c r="H23" s="82">
        <v>10021</v>
      </c>
      <c r="I23" s="82">
        <v>10356</v>
      </c>
      <c r="J23" s="82">
        <v>15582</v>
      </c>
      <c r="K23" s="82">
        <v>17701</v>
      </c>
      <c r="L23" s="82">
        <v>8946</v>
      </c>
      <c r="M23" s="82">
        <v>6998</v>
      </c>
      <c r="N23" s="82">
        <v>1078</v>
      </c>
      <c r="O23" s="83">
        <v>40</v>
      </c>
      <c r="P23" s="10">
        <f t="shared" si="3"/>
        <v>78200</v>
      </c>
    </row>
    <row r="24" spans="1:16" ht="12" customHeight="1" x14ac:dyDescent="0.2">
      <c r="A24" s="147"/>
      <c r="B24" s="99">
        <v>2018</v>
      </c>
      <c r="C24" s="103"/>
      <c r="D24" s="82">
        <v>0</v>
      </c>
      <c r="E24" s="82">
        <v>66</v>
      </c>
      <c r="F24" s="82">
        <v>1064</v>
      </c>
      <c r="G24" s="82">
        <v>6665</v>
      </c>
      <c r="H24" s="82">
        <v>9288</v>
      </c>
      <c r="I24" s="82">
        <v>14801</v>
      </c>
      <c r="J24" s="82">
        <v>23772</v>
      </c>
      <c r="K24" s="82">
        <v>16804</v>
      </c>
      <c r="L24" s="82">
        <v>15471</v>
      </c>
      <c r="M24" s="82">
        <v>7017</v>
      </c>
      <c r="N24" s="82">
        <v>1252</v>
      </c>
      <c r="O24" s="83">
        <v>0</v>
      </c>
      <c r="P24" s="10">
        <f t="shared" ref="P24:P31" si="4">SUM(D24:O24)</f>
        <v>96200</v>
      </c>
    </row>
    <row r="25" spans="1:16" ht="12" customHeight="1" x14ac:dyDescent="0.2">
      <c r="A25" s="147"/>
      <c r="B25" s="99">
        <v>2017</v>
      </c>
      <c r="C25" s="103"/>
      <c r="D25" s="82">
        <v>0</v>
      </c>
      <c r="E25" s="82">
        <v>86</v>
      </c>
      <c r="F25" s="82">
        <v>1718</v>
      </c>
      <c r="G25" s="82">
        <v>7592</v>
      </c>
      <c r="H25" s="82">
        <v>12253</v>
      </c>
      <c r="I25" s="82">
        <v>14879</v>
      </c>
      <c r="J25" s="82">
        <v>26916</v>
      </c>
      <c r="K25" s="82">
        <v>22600</v>
      </c>
      <c r="L25" s="82">
        <v>13713</v>
      </c>
      <c r="M25" s="82">
        <v>9364</v>
      </c>
      <c r="N25" s="82">
        <v>1689</v>
      </c>
      <c r="O25" s="83">
        <v>0</v>
      </c>
      <c r="P25" s="10">
        <f t="shared" si="4"/>
        <v>110810</v>
      </c>
    </row>
    <row r="26" spans="1:16" ht="12" customHeight="1" x14ac:dyDescent="0.2">
      <c r="A26" s="147"/>
      <c r="B26" s="6">
        <v>2016</v>
      </c>
      <c r="C26" s="11"/>
      <c r="D26" s="8">
        <v>0</v>
      </c>
      <c r="E26" s="9">
        <v>46</v>
      </c>
      <c r="F26" s="9">
        <v>3166</v>
      </c>
      <c r="G26" s="9">
        <v>6365</v>
      </c>
      <c r="H26" s="9">
        <v>13829</v>
      </c>
      <c r="I26" s="9">
        <v>14421</v>
      </c>
      <c r="J26" s="9">
        <v>25982</v>
      </c>
      <c r="K26" s="9">
        <v>25254</v>
      </c>
      <c r="L26" s="9">
        <v>13413</v>
      </c>
      <c r="M26" s="9">
        <v>8893</v>
      </c>
      <c r="N26" s="9">
        <v>1757</v>
      </c>
      <c r="O26" s="9">
        <v>0</v>
      </c>
      <c r="P26" s="10">
        <f t="shared" si="4"/>
        <v>113126</v>
      </c>
    </row>
    <row r="27" spans="1:16" ht="12" customHeight="1" x14ac:dyDescent="0.2">
      <c r="A27" s="147"/>
      <c r="B27" s="6">
        <v>2015</v>
      </c>
      <c r="C27" s="11"/>
      <c r="D27" s="8">
        <v>0</v>
      </c>
      <c r="E27" s="9">
        <v>0</v>
      </c>
      <c r="F27" s="9">
        <v>2063</v>
      </c>
      <c r="G27" s="9">
        <v>14277</v>
      </c>
      <c r="H27" s="9">
        <v>19630</v>
      </c>
      <c r="I27" s="9">
        <v>14853</v>
      </c>
      <c r="J27" s="9">
        <v>26656</v>
      </c>
      <c r="K27" s="9">
        <v>29638</v>
      </c>
      <c r="L27" s="9">
        <v>18569</v>
      </c>
      <c r="M27" s="9">
        <v>11092</v>
      </c>
      <c r="N27" s="9">
        <v>2139</v>
      </c>
      <c r="O27" s="12">
        <v>99</v>
      </c>
      <c r="P27" s="10">
        <f t="shared" si="4"/>
        <v>139016</v>
      </c>
    </row>
    <row r="28" spans="1:16" ht="12" customHeight="1" x14ac:dyDescent="0.2">
      <c r="A28" s="147"/>
      <c r="B28" s="6">
        <v>2014</v>
      </c>
      <c r="C28" s="11"/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2">
        <v>0</v>
      </c>
      <c r="P28" s="13">
        <f t="shared" si="4"/>
        <v>0</v>
      </c>
    </row>
    <row r="29" spans="1:16" ht="12" hidden="1" customHeight="1" x14ac:dyDescent="0.2">
      <c r="A29" s="147"/>
      <c r="B29" s="17">
        <v>2013</v>
      </c>
      <c r="C29" s="18"/>
      <c r="D29" s="14">
        <v>0</v>
      </c>
      <c r="E29" s="33">
        <v>0</v>
      </c>
      <c r="F29" s="15">
        <v>434</v>
      </c>
      <c r="G29" s="15">
        <v>1893</v>
      </c>
      <c r="H29" s="15">
        <v>4028</v>
      </c>
      <c r="I29" s="15">
        <v>4478</v>
      </c>
      <c r="J29" s="15">
        <v>9308</v>
      </c>
      <c r="K29" s="34">
        <v>9534</v>
      </c>
      <c r="L29" s="15">
        <v>4917</v>
      </c>
      <c r="M29" s="15">
        <v>2209</v>
      </c>
      <c r="N29" s="15">
        <v>263</v>
      </c>
      <c r="O29" s="16">
        <v>0</v>
      </c>
      <c r="P29" s="13">
        <f t="shared" si="4"/>
        <v>37064</v>
      </c>
    </row>
    <row r="30" spans="1:16" ht="12" hidden="1" customHeight="1" x14ac:dyDescent="0.2">
      <c r="A30" s="147"/>
      <c r="B30" s="17">
        <v>2012</v>
      </c>
      <c r="C30" s="18"/>
      <c r="D30" s="14">
        <v>30</v>
      </c>
      <c r="E30" s="33">
        <v>7</v>
      </c>
      <c r="F30" s="15">
        <v>450</v>
      </c>
      <c r="G30" s="15">
        <v>1888</v>
      </c>
      <c r="H30" s="15">
        <v>4696</v>
      </c>
      <c r="I30" s="15">
        <v>4622</v>
      </c>
      <c r="J30" s="15">
        <v>10241</v>
      </c>
      <c r="K30" s="34">
        <v>10474</v>
      </c>
      <c r="L30" s="15">
        <v>5777</v>
      </c>
      <c r="M30" s="15">
        <v>1297</v>
      </c>
      <c r="N30" s="15">
        <v>475</v>
      </c>
      <c r="O30" s="16">
        <v>0</v>
      </c>
      <c r="P30" s="13">
        <f t="shared" si="4"/>
        <v>39957</v>
      </c>
    </row>
    <row r="31" spans="1:16" ht="12" hidden="1" customHeight="1" x14ac:dyDescent="0.2">
      <c r="A31" s="148"/>
      <c r="B31" s="17">
        <v>2011</v>
      </c>
      <c r="C31" s="19"/>
      <c r="D31" s="20">
        <v>58</v>
      </c>
      <c r="E31" s="21">
        <v>132</v>
      </c>
      <c r="F31" s="21">
        <v>28</v>
      </c>
      <c r="G31" s="21">
        <v>2660</v>
      </c>
      <c r="H31" s="21">
        <v>4313</v>
      </c>
      <c r="I31" s="21">
        <v>5156</v>
      </c>
      <c r="J31" s="21">
        <v>12712</v>
      </c>
      <c r="K31" s="35">
        <v>10715</v>
      </c>
      <c r="L31" s="21">
        <v>6185</v>
      </c>
      <c r="M31" s="21">
        <v>2230</v>
      </c>
      <c r="N31" s="21">
        <v>0</v>
      </c>
      <c r="O31" s="22">
        <v>44</v>
      </c>
      <c r="P31" s="13">
        <f t="shared" si="4"/>
        <v>44233</v>
      </c>
    </row>
    <row r="32" spans="1:16" ht="12" customHeight="1" thickBot="1" x14ac:dyDescent="0.25">
      <c r="A32" s="24" t="s">
        <v>16</v>
      </c>
      <c r="B32" s="25"/>
      <c r="C32" s="25"/>
      <c r="D32" s="26">
        <f>AVERAGE(D18:D31)</f>
        <v>13.5</v>
      </c>
      <c r="E32" s="26">
        <f t="shared" ref="E32:O32" si="5">AVERAGE(E18:E31)</f>
        <v>29.642857142857142</v>
      </c>
      <c r="F32" s="26">
        <f t="shared" si="5"/>
        <v>837.71428571428567</v>
      </c>
      <c r="G32" s="26">
        <f t="shared" si="5"/>
        <v>4398</v>
      </c>
      <c r="H32" s="26">
        <f t="shared" si="5"/>
        <v>7222.7142857142853</v>
      </c>
      <c r="I32" s="26">
        <f t="shared" si="5"/>
        <v>8203.8571428571431</v>
      </c>
      <c r="J32" s="26">
        <f t="shared" si="5"/>
        <v>16361.571428571429</v>
      </c>
      <c r="K32" s="26">
        <f t="shared" si="5"/>
        <v>15812.071428571429</v>
      </c>
      <c r="L32" s="26">
        <f t="shared" si="5"/>
        <v>9040.1538461538457</v>
      </c>
      <c r="M32" s="26">
        <f t="shared" si="5"/>
        <v>5022.2307692307695</v>
      </c>
      <c r="N32" s="26">
        <f t="shared" si="5"/>
        <v>1005.7692307692307</v>
      </c>
      <c r="O32" s="26">
        <f t="shared" si="5"/>
        <v>39</v>
      </c>
      <c r="P32" s="69">
        <f>AVERAGE(P18:P31)</f>
        <v>66907.142857142855</v>
      </c>
    </row>
    <row r="33" spans="1:16" ht="12" customHeight="1" thickTop="1" thickBot="1" x14ac:dyDescent="0.25">
      <c r="B33" s="28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ht="12" customHeight="1" thickTop="1" x14ac:dyDescent="0.2">
      <c r="A34" s="146" t="s">
        <v>18</v>
      </c>
      <c r="B34" s="125">
        <v>2024</v>
      </c>
      <c r="C34" s="126"/>
      <c r="D34" s="127">
        <v>0</v>
      </c>
      <c r="E34" s="127">
        <v>0</v>
      </c>
      <c r="F34" s="127">
        <v>543</v>
      </c>
      <c r="G34" s="127">
        <v>1595</v>
      </c>
      <c r="H34" s="127">
        <v>4162</v>
      </c>
      <c r="I34" s="127">
        <v>4234</v>
      </c>
      <c r="J34" s="127">
        <v>10001</v>
      </c>
      <c r="K34" s="127">
        <v>10342</v>
      </c>
      <c r="L34" s="127"/>
      <c r="M34" s="127"/>
      <c r="N34" s="127"/>
      <c r="O34" s="128"/>
      <c r="P34" s="129">
        <f t="shared" ref="P34:P39" si="6">SUM(D34:O34)</f>
        <v>30877</v>
      </c>
    </row>
    <row r="35" spans="1:16" ht="12" customHeight="1" x14ac:dyDescent="0.2">
      <c r="A35" s="147"/>
      <c r="B35" s="141">
        <v>2023</v>
      </c>
      <c r="C35" s="106"/>
      <c r="D35" s="82">
        <v>0</v>
      </c>
      <c r="E35" s="82">
        <v>0</v>
      </c>
      <c r="F35" s="82">
        <v>9</v>
      </c>
      <c r="G35" s="82">
        <v>2454</v>
      </c>
      <c r="H35" s="82">
        <v>3965</v>
      </c>
      <c r="I35" s="82">
        <v>4286</v>
      </c>
      <c r="J35" s="82">
        <v>11020</v>
      </c>
      <c r="K35" s="82">
        <v>11871</v>
      </c>
      <c r="L35" s="82">
        <v>4548</v>
      </c>
      <c r="M35" s="82">
        <v>1986</v>
      </c>
      <c r="N35" s="82">
        <v>9</v>
      </c>
      <c r="O35" s="83">
        <v>58</v>
      </c>
      <c r="P35" s="10">
        <f t="shared" si="6"/>
        <v>40206</v>
      </c>
    </row>
    <row r="36" spans="1:16" ht="12" customHeight="1" x14ac:dyDescent="0.2">
      <c r="A36" s="147"/>
      <c r="B36" s="99">
        <v>2022</v>
      </c>
      <c r="C36" s="103"/>
      <c r="D36" s="82">
        <v>0</v>
      </c>
      <c r="E36" s="82">
        <v>0</v>
      </c>
      <c r="F36" s="82">
        <v>0</v>
      </c>
      <c r="G36" s="82">
        <v>1552</v>
      </c>
      <c r="H36" s="82">
        <v>3147</v>
      </c>
      <c r="I36" s="82">
        <v>3447</v>
      </c>
      <c r="J36" s="82">
        <v>11040</v>
      </c>
      <c r="K36" s="82">
        <v>9473</v>
      </c>
      <c r="L36" s="82">
        <v>3201</v>
      </c>
      <c r="M36" s="82">
        <v>1939</v>
      </c>
      <c r="N36" s="82">
        <v>129</v>
      </c>
      <c r="O36" s="83">
        <v>434</v>
      </c>
      <c r="P36" s="10">
        <f t="shared" si="6"/>
        <v>34362</v>
      </c>
    </row>
    <row r="37" spans="1:16" ht="12" customHeight="1" x14ac:dyDescent="0.2">
      <c r="A37" s="147"/>
      <c r="B37" s="99">
        <v>2021</v>
      </c>
      <c r="C37" s="103"/>
      <c r="D37" s="82">
        <v>0</v>
      </c>
      <c r="E37" s="82">
        <v>0</v>
      </c>
      <c r="F37" s="82">
        <v>0</v>
      </c>
      <c r="G37" s="82">
        <v>0</v>
      </c>
      <c r="H37" s="82">
        <v>6</v>
      </c>
      <c r="I37" s="82">
        <v>2160</v>
      </c>
      <c r="J37" s="82">
        <v>9787</v>
      </c>
      <c r="K37" s="82">
        <v>10302</v>
      </c>
      <c r="L37" s="82">
        <v>3447</v>
      </c>
      <c r="M37" s="82">
        <v>1432</v>
      </c>
      <c r="N37" s="82">
        <v>0</v>
      </c>
      <c r="O37" s="83">
        <v>0</v>
      </c>
      <c r="P37" s="10">
        <f t="shared" si="6"/>
        <v>27134</v>
      </c>
    </row>
    <row r="38" spans="1:16" ht="12" customHeight="1" x14ac:dyDescent="0.2">
      <c r="A38" s="147"/>
      <c r="B38" s="99">
        <v>2020</v>
      </c>
      <c r="C38" s="103"/>
      <c r="D38" s="82">
        <v>0</v>
      </c>
      <c r="E38" s="82">
        <v>0</v>
      </c>
      <c r="F38" s="82">
        <v>0</v>
      </c>
      <c r="G38" s="82">
        <v>0</v>
      </c>
      <c r="H38" s="82">
        <v>357</v>
      </c>
      <c r="I38" s="82">
        <v>2744</v>
      </c>
      <c r="J38" s="82">
        <v>12566</v>
      </c>
      <c r="K38" s="82">
        <v>13259</v>
      </c>
      <c r="L38" s="82">
        <v>3962</v>
      </c>
      <c r="M38" s="82">
        <v>387</v>
      </c>
      <c r="N38" s="82">
        <v>0</v>
      </c>
      <c r="O38" s="83">
        <v>0</v>
      </c>
      <c r="P38" s="10">
        <f t="shared" si="6"/>
        <v>33275</v>
      </c>
    </row>
    <row r="39" spans="1:16" ht="12" customHeight="1" thickBot="1" x14ac:dyDescent="0.25">
      <c r="A39" s="147"/>
      <c r="B39" s="99">
        <v>2019</v>
      </c>
      <c r="C39" s="116"/>
      <c r="D39" s="82">
        <v>19</v>
      </c>
      <c r="E39" s="82">
        <v>0</v>
      </c>
      <c r="F39" s="82">
        <v>289</v>
      </c>
      <c r="G39" s="82">
        <v>1990</v>
      </c>
      <c r="H39" s="82">
        <v>4761</v>
      </c>
      <c r="I39" s="82">
        <v>4798</v>
      </c>
      <c r="J39" s="82">
        <v>11882</v>
      </c>
      <c r="K39" s="82">
        <v>12824</v>
      </c>
      <c r="L39" s="82">
        <v>3927</v>
      </c>
      <c r="M39" s="82">
        <v>1980</v>
      </c>
      <c r="N39" s="82">
        <v>671</v>
      </c>
      <c r="O39" s="83">
        <v>85</v>
      </c>
      <c r="P39" s="10">
        <f t="shared" si="6"/>
        <v>43226</v>
      </c>
    </row>
    <row r="40" spans="1:16" ht="12" customHeight="1" thickTop="1" x14ac:dyDescent="0.2">
      <c r="A40" s="147"/>
      <c r="B40" s="99">
        <v>2018</v>
      </c>
      <c r="C40" s="31"/>
      <c r="D40" s="82">
        <v>0</v>
      </c>
      <c r="E40" s="82">
        <v>0</v>
      </c>
      <c r="F40" s="82">
        <v>367</v>
      </c>
      <c r="G40" s="82">
        <v>2097</v>
      </c>
      <c r="H40" s="82">
        <v>4203</v>
      </c>
      <c r="I40" s="82">
        <v>3263</v>
      </c>
      <c r="J40" s="82">
        <v>11172</v>
      </c>
      <c r="K40" s="82">
        <v>10757</v>
      </c>
      <c r="L40" s="82">
        <v>5378</v>
      </c>
      <c r="M40" s="82">
        <v>1491</v>
      </c>
      <c r="N40" s="82">
        <v>698</v>
      </c>
      <c r="O40" s="83">
        <v>577</v>
      </c>
      <c r="P40" s="10">
        <f t="shared" ref="P40:P47" si="7">SUM(D40:O40)</f>
        <v>40003</v>
      </c>
    </row>
    <row r="41" spans="1:16" ht="12" customHeight="1" x14ac:dyDescent="0.2">
      <c r="A41" s="147"/>
      <c r="B41" s="81">
        <v>2017</v>
      </c>
      <c r="C41" s="6"/>
      <c r="D41" s="102">
        <v>30</v>
      </c>
      <c r="E41" s="82">
        <v>10</v>
      </c>
      <c r="F41" s="82">
        <v>6</v>
      </c>
      <c r="G41" s="82">
        <v>1812</v>
      </c>
      <c r="H41" s="82">
        <v>3505</v>
      </c>
      <c r="I41" s="82">
        <v>4146</v>
      </c>
      <c r="J41" s="82">
        <v>13260</v>
      </c>
      <c r="K41" s="82">
        <v>10839</v>
      </c>
      <c r="L41" s="82">
        <v>4330</v>
      </c>
      <c r="M41" s="82">
        <v>1413</v>
      </c>
      <c r="N41" s="82">
        <v>813</v>
      </c>
      <c r="O41" s="83">
        <v>0</v>
      </c>
      <c r="P41" s="10">
        <f t="shared" si="7"/>
        <v>40164</v>
      </c>
    </row>
    <row r="42" spans="1:16" ht="12" customHeight="1" x14ac:dyDescent="0.2">
      <c r="A42" s="147"/>
      <c r="B42" s="6">
        <v>2016</v>
      </c>
      <c r="C42" s="11"/>
      <c r="D42" s="8">
        <v>20</v>
      </c>
      <c r="E42" s="9">
        <v>10</v>
      </c>
      <c r="F42" s="9">
        <v>603</v>
      </c>
      <c r="G42" s="9">
        <v>1485</v>
      </c>
      <c r="H42" s="9">
        <v>3504</v>
      </c>
      <c r="I42" s="9">
        <v>4571</v>
      </c>
      <c r="J42" s="9">
        <v>14148</v>
      </c>
      <c r="K42" s="9">
        <v>13032</v>
      </c>
      <c r="L42" s="9">
        <v>4481</v>
      </c>
      <c r="M42" s="9">
        <v>1640</v>
      </c>
      <c r="N42" s="9">
        <v>530</v>
      </c>
      <c r="O42" s="9">
        <v>0</v>
      </c>
      <c r="P42" s="10">
        <f t="shared" si="7"/>
        <v>44024</v>
      </c>
    </row>
    <row r="43" spans="1:16" ht="12" customHeight="1" x14ac:dyDescent="0.2">
      <c r="A43" s="147"/>
      <c r="B43" s="6">
        <v>2015</v>
      </c>
      <c r="C43" s="11"/>
      <c r="D43" s="8">
        <v>0</v>
      </c>
      <c r="E43" s="9">
        <v>0</v>
      </c>
      <c r="F43" s="9">
        <v>22</v>
      </c>
      <c r="G43" s="9">
        <v>1411</v>
      </c>
      <c r="H43" s="9">
        <v>5031</v>
      </c>
      <c r="I43" s="9">
        <v>4327</v>
      </c>
      <c r="J43" s="9">
        <v>12374</v>
      </c>
      <c r="K43" s="9">
        <v>11482</v>
      </c>
      <c r="L43" s="9">
        <v>4161</v>
      </c>
      <c r="M43" s="9">
        <v>2025</v>
      </c>
      <c r="N43" s="9">
        <v>949</v>
      </c>
      <c r="O43" s="12">
        <v>0</v>
      </c>
      <c r="P43" s="10">
        <f t="shared" si="7"/>
        <v>41782</v>
      </c>
    </row>
    <row r="44" spans="1:16" ht="12" customHeight="1" x14ac:dyDescent="0.2">
      <c r="A44" s="147"/>
      <c r="B44" s="6">
        <v>2014</v>
      </c>
      <c r="C44" s="11"/>
      <c r="D44" s="8">
        <v>96</v>
      </c>
      <c r="E44" s="9">
        <v>0</v>
      </c>
      <c r="F44" s="9">
        <v>135</v>
      </c>
      <c r="G44" s="9">
        <v>1035</v>
      </c>
      <c r="H44" s="9">
        <v>3610</v>
      </c>
      <c r="I44" s="9">
        <v>4126</v>
      </c>
      <c r="J44" s="9">
        <v>8656</v>
      </c>
      <c r="K44" s="9">
        <v>10138</v>
      </c>
      <c r="L44" s="9">
        <v>3387</v>
      </c>
      <c r="M44" s="9">
        <v>1833</v>
      </c>
      <c r="N44" s="9">
        <v>735</v>
      </c>
      <c r="O44" s="12">
        <v>26</v>
      </c>
      <c r="P44" s="13">
        <f t="shared" si="7"/>
        <v>33777</v>
      </c>
    </row>
    <row r="45" spans="1:16" ht="12" hidden="1" customHeight="1" x14ac:dyDescent="0.2">
      <c r="A45" s="147"/>
      <c r="B45" s="17">
        <v>2013</v>
      </c>
      <c r="C45" s="18"/>
      <c r="D45" s="14">
        <v>0</v>
      </c>
      <c r="E45" s="15">
        <v>0</v>
      </c>
      <c r="F45" s="15">
        <v>164</v>
      </c>
      <c r="G45" s="15">
        <v>773</v>
      </c>
      <c r="H45" s="15">
        <v>3540</v>
      </c>
      <c r="I45" s="15">
        <v>3947</v>
      </c>
      <c r="J45" s="15">
        <v>7872</v>
      </c>
      <c r="K45" s="34">
        <v>8785</v>
      </c>
      <c r="L45" s="15">
        <v>2794</v>
      </c>
      <c r="M45" s="15">
        <v>1254</v>
      </c>
      <c r="N45" s="15">
        <v>771</v>
      </c>
      <c r="O45" s="16">
        <v>80</v>
      </c>
      <c r="P45" s="13">
        <f t="shared" si="7"/>
        <v>29980</v>
      </c>
    </row>
    <row r="46" spans="1:16" ht="12" hidden="1" customHeight="1" x14ac:dyDescent="0.2">
      <c r="A46" s="147"/>
      <c r="B46" s="17">
        <v>2012</v>
      </c>
      <c r="C46" s="18"/>
      <c r="D46" s="14">
        <v>0</v>
      </c>
      <c r="E46" s="15">
        <v>0</v>
      </c>
      <c r="F46" s="15">
        <v>381</v>
      </c>
      <c r="G46" s="15">
        <v>1279</v>
      </c>
      <c r="H46" s="15">
        <v>3252</v>
      </c>
      <c r="I46" s="15">
        <v>3433</v>
      </c>
      <c r="J46" s="15">
        <v>9955</v>
      </c>
      <c r="K46" s="34">
        <v>9933</v>
      </c>
      <c r="L46" s="15">
        <v>4294</v>
      </c>
      <c r="M46" s="15">
        <v>975</v>
      </c>
      <c r="N46" s="15">
        <v>858</v>
      </c>
      <c r="O46" s="16">
        <v>0</v>
      </c>
      <c r="P46" s="13">
        <f t="shared" si="7"/>
        <v>34360</v>
      </c>
    </row>
    <row r="47" spans="1:16" ht="12" hidden="1" customHeight="1" x14ac:dyDescent="0.2">
      <c r="A47" s="148"/>
      <c r="B47" s="17">
        <v>2011</v>
      </c>
      <c r="C47" s="19"/>
      <c r="D47" s="20">
        <v>0</v>
      </c>
      <c r="E47" s="21">
        <v>0</v>
      </c>
      <c r="F47" s="21">
        <v>0</v>
      </c>
      <c r="G47" s="21">
        <v>1249</v>
      </c>
      <c r="H47" s="21">
        <v>2363</v>
      </c>
      <c r="I47" s="21">
        <v>3736</v>
      </c>
      <c r="J47" s="21">
        <v>11885</v>
      </c>
      <c r="K47" s="21">
        <v>10325</v>
      </c>
      <c r="L47" s="21">
        <v>3294</v>
      </c>
      <c r="M47" s="21">
        <v>1335</v>
      </c>
      <c r="N47" s="21">
        <v>0</v>
      </c>
      <c r="O47" s="22">
        <v>0</v>
      </c>
      <c r="P47" s="13">
        <f t="shared" si="7"/>
        <v>34187</v>
      </c>
    </row>
    <row r="48" spans="1:16" ht="12" customHeight="1" thickBot="1" x14ac:dyDescent="0.25">
      <c r="A48" s="24" t="s">
        <v>16</v>
      </c>
      <c r="B48" s="25"/>
      <c r="C48" s="25"/>
      <c r="D48" s="26">
        <f>AVERAGE(D34:D47)</f>
        <v>11.785714285714286</v>
      </c>
      <c r="E48" s="26">
        <f t="shared" ref="E48:O48" si="8">AVERAGE(E34:E47)</f>
        <v>1.4285714285714286</v>
      </c>
      <c r="F48" s="26">
        <f t="shared" si="8"/>
        <v>179.92857142857142</v>
      </c>
      <c r="G48" s="26">
        <f t="shared" si="8"/>
        <v>1338</v>
      </c>
      <c r="H48" s="26">
        <f t="shared" si="8"/>
        <v>3243.2857142857142</v>
      </c>
      <c r="I48" s="26">
        <f t="shared" si="8"/>
        <v>3801.2857142857142</v>
      </c>
      <c r="J48" s="26">
        <f t="shared" si="8"/>
        <v>11115.571428571429</v>
      </c>
      <c r="K48" s="26">
        <f t="shared" si="8"/>
        <v>10954.428571428571</v>
      </c>
      <c r="L48" s="26">
        <f t="shared" si="8"/>
        <v>3938.7692307692309</v>
      </c>
      <c r="M48" s="26">
        <f t="shared" si="8"/>
        <v>1514.6153846153845</v>
      </c>
      <c r="N48" s="26">
        <f t="shared" si="8"/>
        <v>474.07692307692309</v>
      </c>
      <c r="O48" s="26">
        <f t="shared" si="8"/>
        <v>96.92307692307692</v>
      </c>
      <c r="P48" s="69">
        <f>AVERAGE(P34:P47)</f>
        <v>36239.785714285717</v>
      </c>
    </row>
    <row r="49" spans="1:16" ht="12" customHeight="1" thickTop="1" thickBot="1" x14ac:dyDescent="0.25">
      <c r="B49" s="28"/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6" ht="12" customHeight="1" thickTop="1" x14ac:dyDescent="0.2">
      <c r="A50" s="146" t="s">
        <v>19</v>
      </c>
      <c r="B50" s="125">
        <v>2024</v>
      </c>
      <c r="C50" s="126"/>
      <c r="D50" s="127">
        <v>0</v>
      </c>
      <c r="E50" s="127">
        <v>0</v>
      </c>
      <c r="F50" s="127">
        <v>1536</v>
      </c>
      <c r="G50" s="127">
        <v>1302</v>
      </c>
      <c r="H50" s="127">
        <v>2939</v>
      </c>
      <c r="I50" s="127">
        <v>2704</v>
      </c>
      <c r="J50" s="127">
        <v>12009</v>
      </c>
      <c r="K50" s="127">
        <v>6244</v>
      </c>
      <c r="L50" s="127"/>
      <c r="M50" s="127"/>
      <c r="N50" s="127"/>
      <c r="O50" s="128"/>
      <c r="P50" s="129">
        <f t="shared" ref="P50:P55" si="9">SUM(D50:O50)</f>
        <v>26734</v>
      </c>
    </row>
    <row r="51" spans="1:16" ht="12" customHeight="1" x14ac:dyDescent="0.2">
      <c r="A51" s="147"/>
      <c r="B51" s="141">
        <v>2023</v>
      </c>
      <c r="C51" s="106"/>
      <c r="D51" s="82">
        <v>0</v>
      </c>
      <c r="E51" s="82">
        <v>0</v>
      </c>
      <c r="F51" s="82">
        <v>48</v>
      </c>
      <c r="G51" s="82">
        <v>3344</v>
      </c>
      <c r="H51" s="82">
        <v>3165</v>
      </c>
      <c r="I51" s="82">
        <v>3401</v>
      </c>
      <c r="J51" s="82">
        <v>9557</v>
      </c>
      <c r="K51" s="82">
        <v>8879</v>
      </c>
      <c r="L51" s="82">
        <v>3280</v>
      </c>
      <c r="M51" s="82">
        <v>2114</v>
      </c>
      <c r="N51" s="82">
        <v>31</v>
      </c>
      <c r="O51" s="83">
        <v>4995</v>
      </c>
      <c r="P51" s="10">
        <f t="shared" si="9"/>
        <v>38814</v>
      </c>
    </row>
    <row r="52" spans="1:16" ht="12" customHeight="1" x14ac:dyDescent="0.2">
      <c r="A52" s="147"/>
      <c r="B52" s="99">
        <v>2022</v>
      </c>
      <c r="C52" s="103"/>
      <c r="D52" s="82">
        <v>0</v>
      </c>
      <c r="E52" s="82">
        <v>0</v>
      </c>
      <c r="F52" s="82">
        <v>0</v>
      </c>
      <c r="G52" s="82">
        <v>3546</v>
      </c>
      <c r="H52" s="82">
        <v>3014</v>
      </c>
      <c r="I52" s="82">
        <v>3537</v>
      </c>
      <c r="J52" s="82">
        <v>10197</v>
      </c>
      <c r="K52" s="82">
        <v>7721</v>
      </c>
      <c r="L52" s="82">
        <v>2278</v>
      </c>
      <c r="M52" s="82">
        <v>2109</v>
      </c>
      <c r="N52" s="82">
        <v>21</v>
      </c>
      <c r="O52" s="83">
        <v>5368</v>
      </c>
      <c r="P52" s="10">
        <f t="shared" si="9"/>
        <v>37791</v>
      </c>
    </row>
    <row r="53" spans="1:16" ht="12" customHeight="1" x14ac:dyDescent="0.2">
      <c r="A53" s="147"/>
      <c r="B53" s="99">
        <v>2021</v>
      </c>
      <c r="C53" s="103"/>
      <c r="D53" s="82">
        <v>0</v>
      </c>
      <c r="E53" s="82">
        <v>0</v>
      </c>
      <c r="F53" s="82">
        <v>0</v>
      </c>
      <c r="G53" s="82">
        <v>0</v>
      </c>
      <c r="H53" s="82">
        <v>13</v>
      </c>
      <c r="I53" s="82">
        <v>4195</v>
      </c>
      <c r="J53" s="82">
        <v>16544</v>
      </c>
      <c r="K53" s="82">
        <v>18236</v>
      </c>
      <c r="L53" s="82">
        <v>5485</v>
      </c>
      <c r="M53" s="82">
        <v>3413</v>
      </c>
      <c r="N53" s="82">
        <v>0</v>
      </c>
      <c r="O53" s="83">
        <v>0</v>
      </c>
      <c r="P53" s="10">
        <f t="shared" si="9"/>
        <v>47886</v>
      </c>
    </row>
    <row r="54" spans="1:16" ht="12" customHeight="1" x14ac:dyDescent="0.2">
      <c r="A54" s="147"/>
      <c r="B54" s="99">
        <v>2020</v>
      </c>
      <c r="C54" s="103"/>
      <c r="D54" s="82">
        <v>0</v>
      </c>
      <c r="E54" s="82">
        <v>0</v>
      </c>
      <c r="F54" s="82">
        <v>0</v>
      </c>
      <c r="G54" s="82">
        <v>0</v>
      </c>
      <c r="H54" s="82">
        <v>647</v>
      </c>
      <c r="I54" s="82">
        <v>5390</v>
      </c>
      <c r="J54" s="82">
        <v>23377</v>
      </c>
      <c r="K54" s="82">
        <v>22750</v>
      </c>
      <c r="L54" s="82">
        <v>6813</v>
      </c>
      <c r="M54" s="82">
        <v>611</v>
      </c>
      <c r="N54" s="82">
        <v>0</v>
      </c>
      <c r="O54" s="83">
        <v>0</v>
      </c>
      <c r="P54" s="10">
        <f t="shared" si="9"/>
        <v>59588</v>
      </c>
    </row>
    <row r="55" spans="1:16" ht="12" customHeight="1" x14ac:dyDescent="0.2">
      <c r="A55" s="147"/>
      <c r="B55" s="99">
        <v>2019</v>
      </c>
      <c r="C55" s="103"/>
      <c r="D55" s="82">
        <v>0</v>
      </c>
      <c r="E55" s="82">
        <v>0</v>
      </c>
      <c r="F55" s="82">
        <v>374</v>
      </c>
      <c r="G55" s="82">
        <v>3034</v>
      </c>
      <c r="H55" s="82">
        <v>5195</v>
      </c>
      <c r="I55" s="82">
        <v>4793</v>
      </c>
      <c r="J55" s="82">
        <v>14853</v>
      </c>
      <c r="K55" s="82">
        <v>12813</v>
      </c>
      <c r="L55" s="82">
        <v>4863</v>
      </c>
      <c r="M55" s="82">
        <v>3377</v>
      </c>
      <c r="N55" s="82">
        <v>88</v>
      </c>
      <c r="O55" s="83">
        <v>74</v>
      </c>
      <c r="P55" s="10">
        <f t="shared" si="9"/>
        <v>49464</v>
      </c>
    </row>
    <row r="56" spans="1:16" ht="12" customHeight="1" x14ac:dyDescent="0.2">
      <c r="A56" s="147"/>
      <c r="B56" s="99">
        <v>2018</v>
      </c>
      <c r="C56" s="103"/>
      <c r="D56" s="82">
        <v>0</v>
      </c>
      <c r="E56" s="82">
        <v>0</v>
      </c>
      <c r="F56" s="82">
        <v>555</v>
      </c>
      <c r="G56" s="82">
        <v>3199</v>
      </c>
      <c r="H56" s="82">
        <v>5590</v>
      </c>
      <c r="I56" s="82">
        <v>5102</v>
      </c>
      <c r="J56" s="82">
        <v>15712</v>
      </c>
      <c r="K56" s="82">
        <v>12604</v>
      </c>
      <c r="L56" s="82">
        <v>5367</v>
      </c>
      <c r="M56" s="82">
        <v>1970</v>
      </c>
      <c r="N56" s="82">
        <v>0</v>
      </c>
      <c r="O56" s="83">
        <v>0</v>
      </c>
      <c r="P56" s="10">
        <f t="shared" ref="P56:P63" si="10">SUM(D56:O56)</f>
        <v>50099</v>
      </c>
    </row>
    <row r="57" spans="1:16" ht="12" customHeight="1" x14ac:dyDescent="0.2">
      <c r="A57" s="147"/>
      <c r="B57" s="6">
        <v>2017</v>
      </c>
      <c r="C57" s="11"/>
      <c r="D57" s="102">
        <v>0</v>
      </c>
      <c r="E57" s="82">
        <v>0</v>
      </c>
      <c r="F57" s="82">
        <v>72</v>
      </c>
      <c r="G57" s="82">
        <v>4697</v>
      </c>
      <c r="H57" s="82">
        <v>5029</v>
      </c>
      <c r="I57" s="82">
        <v>5742</v>
      </c>
      <c r="J57" s="82">
        <v>17066</v>
      </c>
      <c r="K57" s="82">
        <v>14004</v>
      </c>
      <c r="L57" s="82">
        <v>5707</v>
      </c>
      <c r="M57" s="82">
        <v>1920</v>
      </c>
      <c r="N57" s="82">
        <v>378</v>
      </c>
      <c r="O57" s="89">
        <v>0</v>
      </c>
      <c r="P57" s="10">
        <f t="shared" si="10"/>
        <v>54615</v>
      </c>
    </row>
    <row r="58" spans="1:16" ht="12" customHeight="1" x14ac:dyDescent="0.2">
      <c r="A58" s="147"/>
      <c r="B58" s="6">
        <v>2016</v>
      </c>
      <c r="C58" s="11"/>
      <c r="D58" s="8">
        <v>0</v>
      </c>
      <c r="E58" s="9">
        <v>0</v>
      </c>
      <c r="F58" s="9">
        <v>1496</v>
      </c>
      <c r="G58" s="9">
        <v>1917</v>
      </c>
      <c r="H58" s="9">
        <v>4048</v>
      </c>
      <c r="I58" s="9">
        <v>5103</v>
      </c>
      <c r="J58" s="9">
        <v>18413</v>
      </c>
      <c r="K58" s="9">
        <v>16926</v>
      </c>
      <c r="L58" s="9">
        <v>6094</v>
      </c>
      <c r="M58" s="9">
        <v>2806</v>
      </c>
      <c r="N58" s="9">
        <v>26</v>
      </c>
      <c r="O58" s="12">
        <v>0</v>
      </c>
      <c r="P58" s="36">
        <f t="shared" si="10"/>
        <v>56829</v>
      </c>
    </row>
    <row r="59" spans="1:16" ht="12" customHeight="1" x14ac:dyDescent="0.2">
      <c r="A59" s="147"/>
      <c r="B59" s="6">
        <v>2015</v>
      </c>
      <c r="C59" s="11"/>
      <c r="D59" s="8">
        <v>0</v>
      </c>
      <c r="E59" s="9">
        <v>0</v>
      </c>
      <c r="F59" s="9">
        <v>0</v>
      </c>
      <c r="G59" s="9">
        <v>2316</v>
      </c>
      <c r="H59" s="9">
        <v>6234</v>
      </c>
      <c r="I59" s="9">
        <v>5665</v>
      </c>
      <c r="J59" s="9">
        <v>14023</v>
      </c>
      <c r="K59" s="9">
        <v>14115</v>
      </c>
      <c r="L59" s="9">
        <v>5215</v>
      </c>
      <c r="M59" s="9">
        <v>2312</v>
      </c>
      <c r="N59" s="9">
        <v>135</v>
      </c>
      <c r="O59" s="12">
        <v>0</v>
      </c>
      <c r="P59" s="36">
        <f t="shared" si="10"/>
        <v>50015</v>
      </c>
    </row>
    <row r="60" spans="1:16" ht="12" customHeight="1" x14ac:dyDescent="0.2">
      <c r="A60" s="147"/>
      <c r="B60" s="6">
        <v>2014</v>
      </c>
      <c r="C60" s="11"/>
      <c r="D60" s="8">
        <v>0</v>
      </c>
      <c r="E60" s="9">
        <v>0</v>
      </c>
      <c r="F60" s="9">
        <v>0</v>
      </c>
      <c r="G60" s="9">
        <v>3298</v>
      </c>
      <c r="H60" s="9">
        <v>6677</v>
      </c>
      <c r="I60" s="9">
        <v>6232</v>
      </c>
      <c r="J60" s="9">
        <v>14353</v>
      </c>
      <c r="K60" s="9">
        <v>17863</v>
      </c>
      <c r="L60" s="9">
        <v>5076</v>
      </c>
      <c r="M60" s="9">
        <v>2394</v>
      </c>
      <c r="N60" s="9">
        <v>93</v>
      </c>
      <c r="O60" s="12">
        <v>0</v>
      </c>
      <c r="P60" s="37">
        <f t="shared" si="10"/>
        <v>55986</v>
      </c>
    </row>
    <row r="61" spans="1:16" ht="12" hidden="1" customHeight="1" x14ac:dyDescent="0.2">
      <c r="A61" s="147"/>
      <c r="B61" s="17">
        <v>2013</v>
      </c>
      <c r="C61" s="18"/>
      <c r="D61" s="14">
        <v>0</v>
      </c>
      <c r="E61" s="15">
        <v>0</v>
      </c>
      <c r="F61" s="15">
        <v>148</v>
      </c>
      <c r="G61" s="15">
        <v>1309</v>
      </c>
      <c r="H61" s="15">
        <v>4614</v>
      </c>
      <c r="I61" s="15">
        <v>4772</v>
      </c>
      <c r="J61" s="15">
        <v>12605</v>
      </c>
      <c r="K61" s="34">
        <v>13578</v>
      </c>
      <c r="L61" s="15">
        <v>4000</v>
      </c>
      <c r="M61" s="15">
        <v>2260</v>
      </c>
      <c r="N61" s="15">
        <v>3</v>
      </c>
      <c r="O61" s="16">
        <v>20</v>
      </c>
      <c r="P61" s="37">
        <f t="shared" si="10"/>
        <v>43309</v>
      </c>
    </row>
    <row r="62" spans="1:16" ht="12" hidden="1" customHeight="1" x14ac:dyDescent="0.2">
      <c r="A62" s="147"/>
      <c r="B62" s="17">
        <v>2012</v>
      </c>
      <c r="C62" s="18"/>
      <c r="D62" s="14">
        <v>0</v>
      </c>
      <c r="E62" s="15">
        <v>0</v>
      </c>
      <c r="F62" s="15">
        <v>61</v>
      </c>
      <c r="G62" s="15">
        <v>1169</v>
      </c>
      <c r="H62" s="15">
        <v>2750</v>
      </c>
      <c r="I62" s="15">
        <v>3287</v>
      </c>
      <c r="J62" s="15">
        <v>7443</v>
      </c>
      <c r="K62" s="34">
        <v>7423</v>
      </c>
      <c r="L62" s="15">
        <v>3403</v>
      </c>
      <c r="M62" s="15">
        <v>814</v>
      </c>
      <c r="N62" s="15">
        <v>0</v>
      </c>
      <c r="O62" s="16">
        <v>0</v>
      </c>
      <c r="P62" s="37">
        <f t="shared" si="10"/>
        <v>26350</v>
      </c>
    </row>
    <row r="63" spans="1:16" ht="12" hidden="1" customHeight="1" x14ac:dyDescent="0.2">
      <c r="A63" s="148"/>
      <c r="B63" s="17">
        <v>2011</v>
      </c>
      <c r="C63" s="19"/>
      <c r="D63" s="20">
        <v>0</v>
      </c>
      <c r="E63" s="21">
        <v>0</v>
      </c>
      <c r="F63" s="21">
        <v>0</v>
      </c>
      <c r="G63" s="21">
        <v>1113</v>
      </c>
      <c r="H63" s="21">
        <v>2399</v>
      </c>
      <c r="I63" s="21">
        <v>3320</v>
      </c>
      <c r="J63" s="21">
        <v>9148</v>
      </c>
      <c r="K63" s="35">
        <v>6919</v>
      </c>
      <c r="L63" s="21">
        <v>3439</v>
      </c>
      <c r="M63" s="21">
        <v>1157</v>
      </c>
      <c r="N63" s="21">
        <v>0</v>
      </c>
      <c r="O63" s="22">
        <v>0</v>
      </c>
      <c r="P63" s="37">
        <f t="shared" si="10"/>
        <v>27495</v>
      </c>
    </row>
    <row r="64" spans="1:16" ht="12" customHeight="1" thickBot="1" x14ac:dyDescent="0.25">
      <c r="A64" s="24" t="s">
        <v>16</v>
      </c>
      <c r="B64" s="25"/>
      <c r="C64" s="25"/>
      <c r="D64" s="26">
        <f>AVERAGE(D50:D63)</f>
        <v>0</v>
      </c>
      <c r="E64" s="26">
        <f t="shared" ref="E64:O64" si="11">AVERAGE(E50:E63)</f>
        <v>0</v>
      </c>
      <c r="F64" s="26">
        <f t="shared" si="11"/>
        <v>306.42857142857144</v>
      </c>
      <c r="G64" s="26">
        <f t="shared" si="11"/>
        <v>2160.2857142857142</v>
      </c>
      <c r="H64" s="26">
        <f t="shared" si="11"/>
        <v>3736.7142857142858</v>
      </c>
      <c r="I64" s="26">
        <f t="shared" si="11"/>
        <v>4517.3571428571431</v>
      </c>
      <c r="J64" s="26">
        <f t="shared" si="11"/>
        <v>13950</v>
      </c>
      <c r="K64" s="26">
        <f t="shared" si="11"/>
        <v>12862.5</v>
      </c>
      <c r="L64" s="26">
        <f t="shared" si="11"/>
        <v>4693.8461538461543</v>
      </c>
      <c r="M64" s="26">
        <f t="shared" si="11"/>
        <v>2096.6923076923076</v>
      </c>
      <c r="N64" s="26">
        <f t="shared" si="11"/>
        <v>59.615384615384613</v>
      </c>
      <c r="O64" s="26">
        <f t="shared" si="11"/>
        <v>804.38461538461536</v>
      </c>
      <c r="P64" s="69">
        <f>AVERAGE(P50:P63)</f>
        <v>44641.071428571428</v>
      </c>
    </row>
    <row r="65" spans="1:18" ht="12" customHeight="1" thickTop="1" thickBot="1" x14ac:dyDescent="0.25">
      <c r="B65" s="28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8" ht="12" customHeight="1" thickTop="1" x14ac:dyDescent="0.2">
      <c r="A66" s="146" t="s">
        <v>20</v>
      </c>
      <c r="B66" s="125">
        <v>2024</v>
      </c>
      <c r="C66" s="126"/>
      <c r="D66" s="127">
        <v>0</v>
      </c>
      <c r="E66" s="127">
        <v>2</v>
      </c>
      <c r="F66" s="127">
        <v>1248</v>
      </c>
      <c r="G66" s="127">
        <v>1290</v>
      </c>
      <c r="H66" s="127">
        <v>4052</v>
      </c>
      <c r="I66" s="127">
        <v>6429</v>
      </c>
      <c r="J66" s="127">
        <v>9519</v>
      </c>
      <c r="K66" s="127">
        <v>9569</v>
      </c>
      <c r="L66" s="127"/>
      <c r="M66" s="127"/>
      <c r="N66" s="127"/>
      <c r="O66" s="128"/>
      <c r="P66" s="129">
        <f t="shared" ref="P66:P71" si="12">SUM(D66:O66)</f>
        <v>32109</v>
      </c>
    </row>
    <row r="67" spans="1:18" ht="12" customHeight="1" x14ac:dyDescent="0.2">
      <c r="A67" s="147"/>
      <c r="B67" s="141">
        <v>2023</v>
      </c>
      <c r="C67" s="106"/>
      <c r="D67" s="82">
        <v>0</v>
      </c>
      <c r="E67" s="82">
        <v>0</v>
      </c>
      <c r="F67" s="82">
        <v>40</v>
      </c>
      <c r="G67" s="82">
        <v>2641</v>
      </c>
      <c r="H67" s="82">
        <v>4290</v>
      </c>
      <c r="I67" s="82">
        <v>8164</v>
      </c>
      <c r="J67" s="82">
        <v>12483</v>
      </c>
      <c r="K67" s="82">
        <v>9283</v>
      </c>
      <c r="L67" s="82">
        <v>3655</v>
      </c>
      <c r="M67" s="82">
        <v>1357</v>
      </c>
      <c r="N67" s="82">
        <v>0</v>
      </c>
      <c r="O67" s="83">
        <v>73</v>
      </c>
      <c r="P67" s="10">
        <f t="shared" si="12"/>
        <v>41986</v>
      </c>
    </row>
    <row r="68" spans="1:18" ht="12" customHeight="1" x14ac:dyDescent="0.2">
      <c r="A68" s="147"/>
      <c r="B68" s="99">
        <v>2022</v>
      </c>
      <c r="C68" s="103"/>
      <c r="D68" s="82">
        <v>0</v>
      </c>
      <c r="E68" s="82">
        <v>0</v>
      </c>
      <c r="F68" s="82">
        <v>6</v>
      </c>
      <c r="G68" s="82">
        <v>1682</v>
      </c>
      <c r="H68" s="82">
        <v>3070</v>
      </c>
      <c r="I68" s="82">
        <v>6076</v>
      </c>
      <c r="J68" s="82">
        <v>12419</v>
      </c>
      <c r="K68" s="82">
        <v>11414</v>
      </c>
      <c r="L68" s="82">
        <v>2355</v>
      </c>
      <c r="M68" s="82">
        <v>1597</v>
      </c>
      <c r="N68" s="82">
        <v>0</v>
      </c>
      <c r="O68" s="83">
        <v>1327</v>
      </c>
      <c r="P68" s="10">
        <f t="shared" si="12"/>
        <v>39946</v>
      </c>
    </row>
    <row r="69" spans="1:18" ht="12" customHeight="1" x14ac:dyDescent="0.2">
      <c r="A69" s="147"/>
      <c r="B69" s="99">
        <v>2021</v>
      </c>
      <c r="C69" s="103"/>
      <c r="D69" s="82">
        <v>0</v>
      </c>
      <c r="E69" s="82">
        <v>0</v>
      </c>
      <c r="F69" s="82">
        <v>0</v>
      </c>
      <c r="G69" s="82">
        <v>0</v>
      </c>
      <c r="H69" s="82">
        <v>12</v>
      </c>
      <c r="I69" s="82">
        <v>2876</v>
      </c>
      <c r="J69" s="82">
        <v>12602</v>
      </c>
      <c r="K69" s="82">
        <v>12452</v>
      </c>
      <c r="L69" s="82">
        <v>3221</v>
      </c>
      <c r="M69" s="82">
        <v>1577</v>
      </c>
      <c r="N69" s="82">
        <v>0</v>
      </c>
      <c r="O69" s="83">
        <v>0</v>
      </c>
      <c r="P69" s="10">
        <f t="shared" si="12"/>
        <v>32740</v>
      </c>
    </row>
    <row r="70" spans="1:18" ht="12" customHeight="1" x14ac:dyDescent="0.2">
      <c r="A70" s="147"/>
      <c r="B70" s="99">
        <v>2020</v>
      </c>
      <c r="C70" s="103"/>
      <c r="D70" s="82">
        <v>0</v>
      </c>
      <c r="E70" s="82">
        <v>0</v>
      </c>
      <c r="F70" s="82">
        <v>0</v>
      </c>
      <c r="G70" s="82">
        <v>0</v>
      </c>
      <c r="H70" s="82">
        <v>412</v>
      </c>
      <c r="I70" s="82">
        <v>3697</v>
      </c>
      <c r="J70" s="82">
        <v>21905</v>
      </c>
      <c r="K70" s="82">
        <v>19403</v>
      </c>
      <c r="L70" s="82">
        <v>4994</v>
      </c>
      <c r="M70" s="82">
        <v>745</v>
      </c>
      <c r="N70" s="82">
        <v>0</v>
      </c>
      <c r="O70" s="83">
        <v>0</v>
      </c>
      <c r="P70" s="10">
        <f t="shared" si="12"/>
        <v>51156</v>
      </c>
    </row>
    <row r="71" spans="1:18" ht="12" customHeight="1" thickBot="1" x14ac:dyDescent="0.25">
      <c r="A71" s="147"/>
      <c r="B71" s="99">
        <v>2019</v>
      </c>
      <c r="C71" s="116"/>
      <c r="D71" s="82">
        <v>0</v>
      </c>
      <c r="E71" s="82">
        <v>0</v>
      </c>
      <c r="F71" s="82">
        <v>107</v>
      </c>
      <c r="G71" s="82">
        <v>3989</v>
      </c>
      <c r="H71" s="82">
        <v>5748</v>
      </c>
      <c r="I71" s="82">
        <v>10097</v>
      </c>
      <c r="J71" s="82">
        <v>14956</v>
      </c>
      <c r="K71" s="82">
        <v>13690</v>
      </c>
      <c r="L71" s="82">
        <v>3571</v>
      </c>
      <c r="M71" s="82">
        <v>2357</v>
      </c>
      <c r="N71" s="82">
        <v>0</v>
      </c>
      <c r="O71" s="83">
        <v>5961</v>
      </c>
      <c r="P71" s="10">
        <f t="shared" si="12"/>
        <v>60476</v>
      </c>
    </row>
    <row r="72" spans="1:18" ht="12" customHeight="1" thickTop="1" x14ac:dyDescent="0.2">
      <c r="A72" s="147"/>
      <c r="B72" s="99">
        <v>2018</v>
      </c>
      <c r="C72" s="31"/>
      <c r="D72" s="82">
        <v>0</v>
      </c>
      <c r="E72" s="82">
        <v>24</v>
      </c>
      <c r="F72" s="82">
        <v>1130</v>
      </c>
      <c r="G72" s="82">
        <v>3187</v>
      </c>
      <c r="H72" s="82">
        <v>8900</v>
      </c>
      <c r="I72" s="82">
        <v>13418</v>
      </c>
      <c r="J72" s="82">
        <v>19058</v>
      </c>
      <c r="K72" s="82">
        <v>18361</v>
      </c>
      <c r="L72" s="82">
        <v>5503</v>
      </c>
      <c r="M72" s="82">
        <v>2134</v>
      </c>
      <c r="N72" s="82">
        <v>0</v>
      </c>
      <c r="O72" s="83">
        <v>6399</v>
      </c>
      <c r="P72" s="10">
        <f t="shared" ref="P72:P79" si="13">SUM(D72:O72)</f>
        <v>78114</v>
      </c>
    </row>
    <row r="73" spans="1:18" ht="12" customHeight="1" x14ac:dyDescent="0.2">
      <c r="A73" s="147"/>
      <c r="B73" s="81">
        <v>2017</v>
      </c>
      <c r="C73" s="6"/>
      <c r="D73" s="102">
        <v>4</v>
      </c>
      <c r="E73" s="82">
        <v>0</v>
      </c>
      <c r="F73" s="82">
        <v>5</v>
      </c>
      <c r="G73" s="82">
        <v>3558</v>
      </c>
      <c r="H73" s="82">
        <v>6928</v>
      </c>
      <c r="I73" s="82">
        <v>12158</v>
      </c>
      <c r="J73" s="82">
        <v>17691</v>
      </c>
      <c r="K73" s="82">
        <v>16048</v>
      </c>
      <c r="L73" s="82">
        <v>4119</v>
      </c>
      <c r="M73" s="82">
        <v>2520</v>
      </c>
      <c r="N73" s="82">
        <v>0</v>
      </c>
      <c r="O73" s="83">
        <v>6313</v>
      </c>
      <c r="P73" s="10">
        <f t="shared" si="13"/>
        <v>69344</v>
      </c>
    </row>
    <row r="74" spans="1:18" ht="12" customHeight="1" x14ac:dyDescent="0.2">
      <c r="A74" s="147"/>
      <c r="B74" s="6">
        <v>2016</v>
      </c>
      <c r="C74" s="11"/>
      <c r="D74" s="8">
        <v>0</v>
      </c>
      <c r="E74" s="9">
        <v>0</v>
      </c>
      <c r="F74" s="9">
        <v>2527</v>
      </c>
      <c r="G74" s="9">
        <v>1188</v>
      </c>
      <c r="H74" s="9">
        <v>7631</v>
      </c>
      <c r="I74" s="9">
        <v>14609</v>
      </c>
      <c r="J74" s="9">
        <v>21955</v>
      </c>
      <c r="K74" s="9">
        <v>21216</v>
      </c>
      <c r="L74" s="9">
        <v>5256</v>
      </c>
      <c r="M74" s="9">
        <v>1971</v>
      </c>
      <c r="N74" s="9">
        <v>0</v>
      </c>
      <c r="O74" s="9">
        <v>5676</v>
      </c>
      <c r="P74" s="10">
        <f t="shared" si="13"/>
        <v>82029</v>
      </c>
    </row>
    <row r="75" spans="1:18" ht="12" customHeight="1" x14ac:dyDescent="0.2">
      <c r="A75" s="147"/>
      <c r="B75" s="6">
        <v>2015</v>
      </c>
      <c r="C75" s="11"/>
      <c r="D75" s="8">
        <v>0</v>
      </c>
      <c r="E75" s="9">
        <v>0</v>
      </c>
      <c r="F75" s="9">
        <v>0</v>
      </c>
      <c r="G75" s="9">
        <v>3149</v>
      </c>
      <c r="H75" s="9">
        <v>7758</v>
      </c>
      <c r="I75" s="9">
        <v>13110</v>
      </c>
      <c r="J75" s="9">
        <v>19088</v>
      </c>
      <c r="K75" s="9">
        <v>21364</v>
      </c>
      <c r="L75" s="9">
        <v>7567</v>
      </c>
      <c r="M75" s="9">
        <v>1890</v>
      </c>
      <c r="N75" s="9">
        <v>310</v>
      </c>
      <c r="O75" s="12">
        <v>6976</v>
      </c>
      <c r="P75" s="10">
        <f t="shared" si="13"/>
        <v>81212</v>
      </c>
    </row>
    <row r="76" spans="1:18" ht="12" customHeight="1" x14ac:dyDescent="0.2">
      <c r="A76" s="147"/>
      <c r="B76" s="6">
        <v>2014</v>
      </c>
      <c r="C76" s="11"/>
      <c r="D76" s="8">
        <v>0</v>
      </c>
      <c r="E76" s="9">
        <v>0</v>
      </c>
      <c r="F76" s="9">
        <v>0</v>
      </c>
      <c r="G76" s="9">
        <v>4311</v>
      </c>
      <c r="H76" s="9">
        <v>7155</v>
      </c>
      <c r="I76" s="9">
        <v>13518</v>
      </c>
      <c r="J76" s="9">
        <v>17350</v>
      </c>
      <c r="K76" s="9">
        <v>21699</v>
      </c>
      <c r="L76" s="9">
        <v>3997</v>
      </c>
      <c r="M76" s="9">
        <v>3015</v>
      </c>
      <c r="N76" s="9">
        <v>0</v>
      </c>
      <c r="O76" s="12">
        <v>6256</v>
      </c>
      <c r="P76" s="13">
        <f t="shared" si="13"/>
        <v>77301</v>
      </c>
    </row>
    <row r="77" spans="1:18" ht="12" hidden="1" customHeight="1" x14ac:dyDescent="0.2">
      <c r="A77" s="147"/>
      <c r="B77" s="17">
        <v>2013</v>
      </c>
      <c r="C77" s="18"/>
      <c r="D77" s="14">
        <v>0</v>
      </c>
      <c r="E77" s="15">
        <v>0</v>
      </c>
      <c r="F77" s="15">
        <v>235</v>
      </c>
      <c r="G77" s="15">
        <v>2216</v>
      </c>
      <c r="H77" s="15">
        <v>5314</v>
      </c>
      <c r="I77" s="15">
        <v>12038</v>
      </c>
      <c r="J77" s="15">
        <v>17591</v>
      </c>
      <c r="K77" s="34">
        <v>18948</v>
      </c>
      <c r="L77" s="15">
        <v>3377</v>
      </c>
      <c r="M77" s="15">
        <v>1984</v>
      </c>
      <c r="N77" s="15">
        <v>0</v>
      </c>
      <c r="O77" s="16">
        <v>4969</v>
      </c>
      <c r="P77" s="13">
        <f t="shared" si="13"/>
        <v>66672</v>
      </c>
    </row>
    <row r="78" spans="1:18" ht="12" hidden="1" customHeight="1" x14ac:dyDescent="0.2">
      <c r="A78" s="147"/>
      <c r="B78" s="17">
        <v>2012</v>
      </c>
      <c r="C78" s="18"/>
      <c r="D78" s="14">
        <v>0</v>
      </c>
      <c r="E78" s="15">
        <v>0</v>
      </c>
      <c r="F78" s="15">
        <v>16</v>
      </c>
      <c r="G78" s="15">
        <v>2012</v>
      </c>
      <c r="H78" s="15">
        <v>6455</v>
      </c>
      <c r="I78" s="15">
        <v>13318</v>
      </c>
      <c r="J78" s="15">
        <v>16673</v>
      </c>
      <c r="K78" s="34">
        <v>18738</v>
      </c>
      <c r="L78" s="15">
        <v>3623</v>
      </c>
      <c r="M78" s="15">
        <v>1303</v>
      </c>
      <c r="N78" s="15">
        <v>0</v>
      </c>
      <c r="O78" s="16">
        <v>5948</v>
      </c>
      <c r="P78" s="13">
        <f t="shared" si="13"/>
        <v>68086</v>
      </c>
    </row>
    <row r="79" spans="1:18" ht="12" hidden="1" customHeight="1" x14ac:dyDescent="0.2">
      <c r="A79" s="148"/>
      <c r="B79" s="17">
        <v>2011</v>
      </c>
      <c r="C79" s="19"/>
      <c r="D79" s="20">
        <v>0</v>
      </c>
      <c r="E79" s="21">
        <v>0</v>
      </c>
      <c r="F79" s="21">
        <v>0</v>
      </c>
      <c r="G79" s="21">
        <v>2711</v>
      </c>
      <c r="H79" s="21">
        <v>4710</v>
      </c>
      <c r="I79" s="21">
        <v>7609</v>
      </c>
      <c r="J79" s="21">
        <v>17512</v>
      </c>
      <c r="K79" s="35">
        <v>17697</v>
      </c>
      <c r="L79" s="21">
        <v>4601</v>
      </c>
      <c r="M79" s="21">
        <v>1809</v>
      </c>
      <c r="N79" s="21">
        <v>0</v>
      </c>
      <c r="O79" s="22">
        <v>6925</v>
      </c>
      <c r="P79" s="13">
        <f t="shared" si="13"/>
        <v>63574</v>
      </c>
      <c r="R79" s="38"/>
    </row>
    <row r="80" spans="1:18" ht="12" customHeight="1" thickBot="1" x14ac:dyDescent="0.25">
      <c r="A80" s="24" t="s">
        <v>16</v>
      </c>
      <c r="B80" s="39"/>
      <c r="C80" s="39"/>
      <c r="D80" s="26">
        <f>AVERAGE(D66:D79)</f>
        <v>0.2857142857142857</v>
      </c>
      <c r="E80" s="26">
        <f t="shared" ref="E80:O80" si="14">AVERAGE(E66:E79)</f>
        <v>1.8571428571428572</v>
      </c>
      <c r="F80" s="26">
        <f t="shared" si="14"/>
        <v>379.57142857142856</v>
      </c>
      <c r="G80" s="26">
        <f t="shared" si="14"/>
        <v>2281</v>
      </c>
      <c r="H80" s="26">
        <f t="shared" si="14"/>
        <v>5173.9285714285716</v>
      </c>
      <c r="I80" s="26">
        <f t="shared" si="14"/>
        <v>9794.0714285714294</v>
      </c>
      <c r="J80" s="26">
        <f t="shared" si="14"/>
        <v>16485.857142857141</v>
      </c>
      <c r="K80" s="26">
        <f t="shared" si="14"/>
        <v>16420.142857142859</v>
      </c>
      <c r="L80" s="26">
        <f t="shared" si="14"/>
        <v>4295.3076923076924</v>
      </c>
      <c r="M80" s="26">
        <f t="shared" si="14"/>
        <v>1866.0769230769231</v>
      </c>
      <c r="N80" s="26">
        <f t="shared" si="14"/>
        <v>23.846153846153847</v>
      </c>
      <c r="O80" s="26">
        <f t="shared" si="14"/>
        <v>4371</v>
      </c>
      <c r="P80" s="69">
        <f>AVERAGE(P66:P79)</f>
        <v>60338.928571428572</v>
      </c>
    </row>
    <row r="81" spans="1:31" ht="12" customHeight="1" thickTop="1" x14ac:dyDescent="0.2"/>
    <row r="82" spans="1:31" ht="12" customHeight="1" x14ac:dyDescent="0.2"/>
    <row r="83" spans="1:31" ht="12" customHeight="1" x14ac:dyDescent="0.2"/>
    <row r="84" spans="1:31" ht="12" customHeight="1" x14ac:dyDescent="0.2"/>
    <row r="85" spans="1:31" ht="12" customHeight="1" x14ac:dyDescent="0.2">
      <c r="A85" s="40" t="s">
        <v>21</v>
      </c>
      <c r="B85" s="41">
        <v>2010</v>
      </c>
      <c r="C85" s="41">
        <v>2011</v>
      </c>
      <c r="D85" s="41">
        <v>2011</v>
      </c>
      <c r="E85" s="41">
        <v>2012</v>
      </c>
      <c r="F85" s="41">
        <v>2013</v>
      </c>
      <c r="G85" s="41">
        <v>2014</v>
      </c>
      <c r="H85" s="41">
        <v>2015</v>
      </c>
      <c r="I85" s="40">
        <v>2016</v>
      </c>
      <c r="J85" s="42">
        <v>2017</v>
      </c>
      <c r="K85" s="78">
        <v>2018</v>
      </c>
      <c r="L85" s="78">
        <v>2019</v>
      </c>
      <c r="M85" s="78">
        <v>2020</v>
      </c>
      <c r="N85" s="78">
        <v>2021</v>
      </c>
      <c r="O85" s="78">
        <v>2022</v>
      </c>
      <c r="P85" s="78">
        <v>2023</v>
      </c>
      <c r="Q85" s="78">
        <v>2024</v>
      </c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</row>
    <row r="86" spans="1:31" ht="12" customHeight="1" x14ac:dyDescent="0.2">
      <c r="A86" s="44" t="s">
        <v>15</v>
      </c>
      <c r="B86" s="45">
        <v>29468</v>
      </c>
      <c r="C86" s="45">
        <f>P15</f>
        <v>34992</v>
      </c>
      <c r="D86" s="45">
        <f>P15</f>
        <v>34992</v>
      </c>
      <c r="E86" s="45">
        <f>P14</f>
        <v>30272</v>
      </c>
      <c r="F86" s="45">
        <f>P13</f>
        <v>29394</v>
      </c>
      <c r="G86" s="45">
        <f>P12</f>
        <v>33374</v>
      </c>
      <c r="H86" s="45">
        <f>P11</f>
        <v>33945</v>
      </c>
      <c r="I86" s="45">
        <f>P10</f>
        <v>30129</v>
      </c>
      <c r="J86" s="43">
        <f>P9</f>
        <v>40050</v>
      </c>
      <c r="K86" s="43">
        <f>P8</f>
        <v>39851</v>
      </c>
      <c r="L86" s="43">
        <f>P7</f>
        <v>41354</v>
      </c>
      <c r="M86" s="43">
        <f>P6</f>
        <v>23670</v>
      </c>
      <c r="N86" s="43">
        <f>P5</f>
        <v>24517</v>
      </c>
      <c r="O86" s="43">
        <f>P4</f>
        <v>32486</v>
      </c>
      <c r="P86" s="43">
        <f>P3</f>
        <v>39851</v>
      </c>
      <c r="Q86" s="43">
        <f>P2</f>
        <v>24659</v>
      </c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</row>
    <row r="87" spans="1:31" ht="12" customHeight="1" x14ac:dyDescent="0.2">
      <c r="A87" s="44" t="s">
        <v>17</v>
      </c>
      <c r="B87" s="45">
        <v>49752</v>
      </c>
      <c r="C87" s="45">
        <f>P31</f>
        <v>44233</v>
      </c>
      <c r="D87" s="45">
        <f>P31</f>
        <v>44233</v>
      </c>
      <c r="E87" s="45">
        <f>P30</f>
        <v>39957</v>
      </c>
      <c r="F87" s="45">
        <f>P29</f>
        <v>37064</v>
      </c>
      <c r="G87" s="45">
        <f>P28</f>
        <v>0</v>
      </c>
      <c r="H87" s="45">
        <f>P27</f>
        <v>139016</v>
      </c>
      <c r="I87" s="45">
        <f>P26</f>
        <v>113126</v>
      </c>
      <c r="J87" s="43">
        <f>P25</f>
        <v>110810</v>
      </c>
      <c r="K87" s="43">
        <f>P24</f>
        <v>96200</v>
      </c>
      <c r="L87" s="43">
        <f>P23</f>
        <v>78200</v>
      </c>
      <c r="M87" s="43">
        <f>P22</f>
        <v>54549</v>
      </c>
      <c r="N87" s="43">
        <f>P21</f>
        <v>53657</v>
      </c>
      <c r="O87" s="43">
        <f>P20</f>
        <v>60093</v>
      </c>
      <c r="P87" s="43">
        <f>P19</f>
        <v>62942</v>
      </c>
      <c r="Q87" s="43">
        <f>P18</f>
        <v>46853</v>
      </c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</row>
    <row r="88" spans="1:31" ht="12" customHeight="1" x14ac:dyDescent="0.2">
      <c r="A88" s="44" t="s">
        <v>18</v>
      </c>
      <c r="B88" s="45">
        <v>42090</v>
      </c>
      <c r="C88" s="45">
        <f>P47</f>
        <v>34187</v>
      </c>
      <c r="D88" s="45">
        <f>P47</f>
        <v>34187</v>
      </c>
      <c r="E88" s="45">
        <f>P46</f>
        <v>34360</v>
      </c>
      <c r="F88" s="45">
        <f>P45</f>
        <v>29980</v>
      </c>
      <c r="G88" s="45">
        <f>P44</f>
        <v>33777</v>
      </c>
      <c r="H88" s="45">
        <f>P43</f>
        <v>41782</v>
      </c>
      <c r="I88" s="45">
        <f>P42</f>
        <v>44024</v>
      </c>
      <c r="J88" s="43">
        <f>P41</f>
        <v>40164</v>
      </c>
      <c r="K88" s="43">
        <f>P40</f>
        <v>40003</v>
      </c>
      <c r="L88" s="43">
        <f>P39</f>
        <v>43226</v>
      </c>
      <c r="M88" s="43">
        <f>P38</f>
        <v>33275</v>
      </c>
      <c r="N88" s="43">
        <f>P37</f>
        <v>27134</v>
      </c>
      <c r="O88" s="43">
        <f>P36</f>
        <v>34362</v>
      </c>
      <c r="P88" s="43">
        <f>P35</f>
        <v>40206</v>
      </c>
      <c r="Q88" s="43">
        <f>P34</f>
        <v>30877</v>
      </c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pans="1:31" ht="12" customHeight="1" x14ac:dyDescent="0.2">
      <c r="A89" s="44" t="s">
        <v>19</v>
      </c>
      <c r="B89" s="45">
        <v>50789</v>
      </c>
      <c r="C89" s="45">
        <f>P63</f>
        <v>27495</v>
      </c>
      <c r="D89" s="45">
        <f>P63</f>
        <v>27495</v>
      </c>
      <c r="E89" s="45">
        <f>P62</f>
        <v>26350</v>
      </c>
      <c r="F89" s="45">
        <f>P61</f>
        <v>43309</v>
      </c>
      <c r="G89" s="45">
        <f>P60</f>
        <v>55986</v>
      </c>
      <c r="H89" s="45">
        <f>P59</f>
        <v>50015</v>
      </c>
      <c r="I89" s="45">
        <f>P58</f>
        <v>56829</v>
      </c>
      <c r="J89" s="43">
        <f>P57</f>
        <v>54615</v>
      </c>
      <c r="K89" s="43">
        <f>P56</f>
        <v>50099</v>
      </c>
      <c r="L89" s="43">
        <f>P55</f>
        <v>49464</v>
      </c>
      <c r="M89" s="43">
        <f>P54</f>
        <v>59588</v>
      </c>
      <c r="N89" s="43">
        <f>P53</f>
        <v>47886</v>
      </c>
      <c r="O89" s="43">
        <f>P52</f>
        <v>37791</v>
      </c>
      <c r="P89" s="43">
        <f>P51</f>
        <v>38814</v>
      </c>
      <c r="Q89" s="43">
        <f>P50</f>
        <v>26734</v>
      </c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</row>
    <row r="90" spans="1:31" ht="12" customHeight="1" x14ac:dyDescent="0.2">
      <c r="A90" s="44" t="s">
        <v>20</v>
      </c>
      <c r="B90" s="45">
        <v>71811</v>
      </c>
      <c r="C90" s="45">
        <f>P79</f>
        <v>63574</v>
      </c>
      <c r="D90" s="45">
        <f>P79</f>
        <v>63574</v>
      </c>
      <c r="E90" s="45">
        <f>P78</f>
        <v>68086</v>
      </c>
      <c r="F90" s="45">
        <f>P77</f>
        <v>66672</v>
      </c>
      <c r="G90" s="45">
        <f>P76</f>
        <v>77301</v>
      </c>
      <c r="H90" s="45">
        <f>P75</f>
        <v>81212</v>
      </c>
      <c r="I90" s="45">
        <f>P74</f>
        <v>82029</v>
      </c>
      <c r="J90" s="43">
        <f>P73</f>
        <v>69344</v>
      </c>
      <c r="K90" s="43">
        <f>P72</f>
        <v>78114</v>
      </c>
      <c r="L90" s="43">
        <f>P71</f>
        <v>60476</v>
      </c>
      <c r="M90" s="43">
        <f>P70</f>
        <v>51156</v>
      </c>
      <c r="N90" s="43">
        <f>P69</f>
        <v>32740</v>
      </c>
      <c r="O90" s="43">
        <f>P68</f>
        <v>39946</v>
      </c>
      <c r="P90" s="43">
        <f>P67</f>
        <v>41986</v>
      </c>
      <c r="Q90" s="43">
        <f>P66</f>
        <v>32109</v>
      </c>
    </row>
    <row r="91" spans="1:31" ht="12" customHeight="1" x14ac:dyDescent="0.2">
      <c r="A91" s="44" t="s">
        <v>14</v>
      </c>
      <c r="B91" s="46">
        <f t="shared" ref="B91:K91" si="15">SUM(B86:B90)</f>
        <v>243910</v>
      </c>
      <c r="C91" s="46">
        <f t="shared" si="15"/>
        <v>204481</v>
      </c>
      <c r="D91" s="46">
        <f t="shared" si="15"/>
        <v>204481</v>
      </c>
      <c r="E91" s="46">
        <f t="shared" si="15"/>
        <v>199025</v>
      </c>
      <c r="F91" s="46">
        <f t="shared" si="15"/>
        <v>206419</v>
      </c>
      <c r="G91" s="46">
        <f t="shared" si="15"/>
        <v>200438</v>
      </c>
      <c r="H91" s="46">
        <f t="shared" si="15"/>
        <v>345970</v>
      </c>
      <c r="I91" s="46">
        <f t="shared" si="15"/>
        <v>326137</v>
      </c>
      <c r="J91" s="47">
        <f t="shared" si="15"/>
        <v>314983</v>
      </c>
      <c r="K91" s="47">
        <f t="shared" si="15"/>
        <v>304267</v>
      </c>
      <c r="L91" s="105">
        <f t="shared" ref="L91:Q91" si="16">SUM(L86:L90)</f>
        <v>272720</v>
      </c>
      <c r="M91" s="105">
        <f t="shared" si="16"/>
        <v>222238</v>
      </c>
      <c r="N91" s="105">
        <f t="shared" si="16"/>
        <v>185934</v>
      </c>
      <c r="O91" s="105">
        <f t="shared" si="16"/>
        <v>204678</v>
      </c>
      <c r="P91" s="105">
        <f t="shared" si="16"/>
        <v>223799</v>
      </c>
      <c r="Q91" s="105">
        <f t="shared" si="16"/>
        <v>161232</v>
      </c>
    </row>
    <row r="92" spans="1:31" ht="12" customHeight="1" x14ac:dyDescent="0.2">
      <c r="A92" s="44"/>
      <c r="B92" s="44"/>
      <c r="C92" s="48"/>
      <c r="D92" s="29"/>
      <c r="E92" s="29"/>
      <c r="F92" s="29"/>
      <c r="G92" s="29"/>
      <c r="H92" s="43"/>
    </row>
    <row r="93" spans="1:31" ht="12" customHeight="1" x14ac:dyDescent="0.2">
      <c r="A93" s="44"/>
      <c r="B93" s="44"/>
      <c r="C93" s="48"/>
      <c r="D93" s="29"/>
      <c r="E93" s="29"/>
      <c r="F93" s="29"/>
      <c r="G93" s="29"/>
      <c r="H93" s="43"/>
    </row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</sheetData>
  <sheetProtection selectLockedCells="1" selectUnlockedCells="1"/>
  <mergeCells count="5">
    <mergeCell ref="A2:A15"/>
    <mergeCell ref="A18:A31"/>
    <mergeCell ref="A34:A47"/>
    <mergeCell ref="A50:A63"/>
    <mergeCell ref="A66:A79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2"/>
  <sheetViews>
    <sheetView topLeftCell="A148" workbookViewId="0">
      <selection activeCell="V104" sqref="V104"/>
    </sheetView>
  </sheetViews>
  <sheetFormatPr defaultColWidth="8.7109375" defaultRowHeight="12.75" x14ac:dyDescent="0.2"/>
  <cols>
    <col min="1" max="1" width="20.28515625" style="49" customWidth="1"/>
    <col min="2" max="10" width="8.7109375" style="49"/>
    <col min="11" max="12" width="9.140625" style="49" bestFit="1" customWidth="1"/>
    <col min="13" max="13" width="8.85546875" style="49" bestFit="1" customWidth="1"/>
    <col min="14" max="16384" width="8.7109375" style="49"/>
  </cols>
  <sheetData>
    <row r="1" spans="1:16" ht="14.25" thickTop="1" thickBo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3.5" thickTop="1" x14ac:dyDescent="0.2">
      <c r="A2" s="149" t="s">
        <v>23</v>
      </c>
      <c r="B2" s="125">
        <v>2024</v>
      </c>
      <c r="C2" s="130">
        <v>0</v>
      </c>
      <c r="D2" s="127">
        <v>0</v>
      </c>
      <c r="E2" s="127">
        <v>1651</v>
      </c>
      <c r="F2" s="127">
        <v>3280</v>
      </c>
      <c r="G2" s="127">
        <v>7261</v>
      </c>
      <c r="H2" s="127">
        <v>8215</v>
      </c>
      <c r="I2" s="127">
        <v>14389</v>
      </c>
      <c r="J2" s="127">
        <v>13477</v>
      </c>
      <c r="K2" s="127"/>
      <c r="L2" s="127"/>
      <c r="M2" s="127"/>
      <c r="N2" s="128"/>
      <c r="O2" s="142">
        <f t="shared" ref="O2:O7" si="0">SUM(C2:N2)</f>
        <v>48273</v>
      </c>
      <c r="P2" s="1"/>
    </row>
    <row r="3" spans="1:16" x14ac:dyDescent="0.2">
      <c r="A3" s="150"/>
      <c r="B3" s="141">
        <v>2023</v>
      </c>
      <c r="C3" s="102">
        <v>0</v>
      </c>
      <c r="D3" s="82">
        <v>0</v>
      </c>
      <c r="E3" s="82">
        <v>2</v>
      </c>
      <c r="F3" s="82">
        <v>3424</v>
      </c>
      <c r="G3" s="82">
        <v>7832</v>
      </c>
      <c r="H3" s="82">
        <v>7789</v>
      </c>
      <c r="I3" s="82">
        <v>14644</v>
      </c>
      <c r="J3" s="82">
        <v>11637</v>
      </c>
      <c r="K3" s="82">
        <v>7262</v>
      </c>
      <c r="L3" s="82">
        <v>2447</v>
      </c>
      <c r="M3" s="82">
        <v>0</v>
      </c>
      <c r="N3" s="89">
        <v>0</v>
      </c>
      <c r="O3" s="143">
        <f t="shared" si="0"/>
        <v>55037</v>
      </c>
      <c r="P3" s="1"/>
    </row>
    <row r="4" spans="1:16" x14ac:dyDescent="0.2">
      <c r="A4" s="150"/>
      <c r="B4" s="99">
        <v>2022</v>
      </c>
      <c r="C4" s="106">
        <v>0</v>
      </c>
      <c r="D4" s="82">
        <v>0</v>
      </c>
      <c r="E4" s="82">
        <v>0</v>
      </c>
      <c r="F4" s="82">
        <v>2454</v>
      </c>
      <c r="G4" s="82">
        <v>6180</v>
      </c>
      <c r="H4" s="82">
        <v>6840</v>
      </c>
      <c r="I4" s="82">
        <v>16815</v>
      </c>
      <c r="J4" s="82">
        <v>13329</v>
      </c>
      <c r="K4" s="82">
        <v>5080</v>
      </c>
      <c r="L4" s="82">
        <v>3850</v>
      </c>
      <c r="M4" s="82">
        <v>0</v>
      </c>
      <c r="N4" s="89">
        <v>0</v>
      </c>
      <c r="O4" s="13">
        <f t="shared" si="0"/>
        <v>54548</v>
      </c>
      <c r="P4" s="1"/>
    </row>
    <row r="5" spans="1:16" x14ac:dyDescent="0.2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2">
        <v>3296</v>
      </c>
      <c r="H5" s="82">
        <v>5802</v>
      </c>
      <c r="I5" s="82">
        <v>17578</v>
      </c>
      <c r="J5" s="82">
        <v>16530</v>
      </c>
      <c r="K5" s="82">
        <v>6296</v>
      </c>
      <c r="L5" s="81">
        <v>3584</v>
      </c>
      <c r="M5" s="81">
        <v>0</v>
      </c>
      <c r="N5" s="6">
        <v>0</v>
      </c>
      <c r="O5" s="10">
        <f t="shared" si="0"/>
        <v>53086</v>
      </c>
      <c r="P5" s="1"/>
    </row>
    <row r="6" spans="1:16" x14ac:dyDescent="0.2">
      <c r="A6" s="150"/>
      <c r="B6" s="121">
        <v>2020</v>
      </c>
      <c r="C6" s="111">
        <v>0</v>
      </c>
      <c r="D6" s="81">
        <v>0</v>
      </c>
      <c r="E6" s="81">
        <v>0</v>
      </c>
      <c r="F6" s="81">
        <v>0</v>
      </c>
      <c r="G6" s="82">
        <v>1192</v>
      </c>
      <c r="H6" s="82">
        <v>5658</v>
      </c>
      <c r="I6" s="82">
        <v>22622</v>
      </c>
      <c r="J6" s="82">
        <v>18799</v>
      </c>
      <c r="K6" s="82">
        <v>6734</v>
      </c>
      <c r="L6" s="82">
        <v>1478</v>
      </c>
      <c r="M6" s="81">
        <v>0</v>
      </c>
      <c r="N6" s="99">
        <v>0</v>
      </c>
      <c r="O6" s="10">
        <f t="shared" si="0"/>
        <v>56483</v>
      </c>
      <c r="P6" s="1"/>
    </row>
    <row r="7" spans="1:16" x14ac:dyDescent="0.2">
      <c r="A7" s="150"/>
      <c r="B7" s="95">
        <v>2019</v>
      </c>
      <c r="C7" s="117">
        <v>0</v>
      </c>
      <c r="D7" s="51">
        <v>0</v>
      </c>
      <c r="E7" s="51">
        <v>738</v>
      </c>
      <c r="F7" s="85">
        <v>4956</v>
      </c>
      <c r="G7" s="85">
        <v>7279</v>
      </c>
      <c r="H7" s="85">
        <v>8177</v>
      </c>
      <c r="I7" s="85">
        <v>18440</v>
      </c>
      <c r="J7" s="85">
        <v>18348</v>
      </c>
      <c r="K7" s="85">
        <v>5678</v>
      </c>
      <c r="L7" s="51">
        <v>4433</v>
      </c>
      <c r="M7" s="51">
        <v>0</v>
      </c>
      <c r="N7" s="95">
        <v>0</v>
      </c>
      <c r="O7" s="10">
        <f t="shared" si="0"/>
        <v>68049</v>
      </c>
      <c r="P7" s="1"/>
    </row>
    <row r="8" spans="1:16" x14ac:dyDescent="0.2">
      <c r="A8" s="150"/>
      <c r="B8" s="51">
        <v>2018</v>
      </c>
      <c r="C8" s="117">
        <v>0</v>
      </c>
      <c r="D8" s="51">
        <v>0</v>
      </c>
      <c r="E8" s="51">
        <v>628</v>
      </c>
      <c r="F8" s="51">
        <v>4671</v>
      </c>
      <c r="G8" s="85">
        <v>9945</v>
      </c>
      <c r="H8" s="85">
        <v>8933</v>
      </c>
      <c r="I8" s="85">
        <v>18479</v>
      </c>
      <c r="J8" s="85">
        <v>14911</v>
      </c>
      <c r="K8" s="85">
        <v>7272</v>
      </c>
      <c r="L8" s="85">
        <v>2822</v>
      </c>
      <c r="M8" s="51">
        <v>0</v>
      </c>
      <c r="N8" s="95">
        <v>0</v>
      </c>
      <c r="O8" s="13">
        <f t="shared" ref="O8:O16" si="1">SUM(C8:N8)</f>
        <v>67661</v>
      </c>
      <c r="P8" s="1"/>
    </row>
    <row r="9" spans="1:16" x14ac:dyDescent="0.2">
      <c r="A9" s="150"/>
      <c r="B9" s="51">
        <v>2017</v>
      </c>
      <c r="C9" s="52">
        <v>0</v>
      </c>
      <c r="D9" s="53">
        <v>0</v>
      </c>
      <c r="E9" s="53">
        <v>0</v>
      </c>
      <c r="F9" s="53">
        <v>4099</v>
      </c>
      <c r="G9" s="53">
        <v>7854</v>
      </c>
      <c r="H9" s="53">
        <v>8448</v>
      </c>
      <c r="I9" s="53">
        <v>21007</v>
      </c>
      <c r="J9" s="53">
        <v>17894</v>
      </c>
      <c r="K9" s="60">
        <v>6299</v>
      </c>
      <c r="L9" s="60">
        <v>2362</v>
      </c>
      <c r="M9" s="53">
        <v>0</v>
      </c>
      <c r="N9" s="53">
        <v>0</v>
      </c>
      <c r="O9" s="13">
        <f t="shared" si="1"/>
        <v>67963</v>
      </c>
      <c r="P9" s="1"/>
    </row>
    <row r="10" spans="1:16" x14ac:dyDescent="0.2">
      <c r="A10" s="150"/>
      <c r="B10" s="51">
        <v>2016</v>
      </c>
      <c r="C10" s="52">
        <v>0</v>
      </c>
      <c r="D10" s="53">
        <v>0</v>
      </c>
      <c r="E10" s="53">
        <v>1334</v>
      </c>
      <c r="F10" s="53">
        <v>2434</v>
      </c>
      <c r="G10" s="53">
        <v>7296</v>
      </c>
      <c r="H10" s="53">
        <v>7679</v>
      </c>
      <c r="I10" s="53">
        <v>21945</v>
      </c>
      <c r="J10" s="53">
        <v>17858</v>
      </c>
      <c r="K10" s="53">
        <v>6737</v>
      </c>
      <c r="L10" s="53">
        <v>2734</v>
      </c>
      <c r="M10" s="53">
        <v>30</v>
      </c>
      <c r="N10" s="54">
        <v>26</v>
      </c>
      <c r="O10" s="13">
        <f t="shared" si="1"/>
        <v>68073</v>
      </c>
      <c r="P10" s="1"/>
    </row>
    <row r="11" spans="1:16" x14ac:dyDescent="0.2">
      <c r="A11" s="150"/>
      <c r="B11" s="55">
        <v>2015</v>
      </c>
      <c r="C11" s="56">
        <v>0</v>
      </c>
      <c r="D11" s="57">
        <v>0</v>
      </c>
      <c r="E11" s="57">
        <v>0</v>
      </c>
      <c r="F11" s="57">
        <v>2436</v>
      </c>
      <c r="G11" s="57">
        <v>9104</v>
      </c>
      <c r="H11" s="57">
        <v>8017</v>
      </c>
      <c r="I11" s="57">
        <v>17371</v>
      </c>
      <c r="J11" s="57">
        <v>14534</v>
      </c>
      <c r="K11" s="57">
        <v>5799</v>
      </c>
      <c r="L11" s="57">
        <v>2486</v>
      </c>
      <c r="M11" s="57">
        <v>340</v>
      </c>
      <c r="N11" s="58">
        <v>0</v>
      </c>
      <c r="O11" s="13">
        <f t="shared" si="1"/>
        <v>60087</v>
      </c>
      <c r="P11" s="1"/>
    </row>
    <row r="12" spans="1:16" x14ac:dyDescent="0.2">
      <c r="A12" s="150"/>
      <c r="B12" s="17">
        <v>2014</v>
      </c>
      <c r="C12" s="59">
        <v>0</v>
      </c>
      <c r="D12" s="60">
        <v>0</v>
      </c>
      <c r="E12" s="60">
        <v>0</v>
      </c>
      <c r="F12" s="60">
        <v>3545</v>
      </c>
      <c r="G12" s="60">
        <v>6795</v>
      </c>
      <c r="H12" s="60">
        <v>7980</v>
      </c>
      <c r="I12" s="60">
        <v>16070</v>
      </c>
      <c r="J12" s="60">
        <v>18714</v>
      </c>
      <c r="K12" s="60">
        <v>4180</v>
      </c>
      <c r="L12" s="60">
        <v>2653</v>
      </c>
      <c r="M12" s="60">
        <v>0</v>
      </c>
      <c r="N12" s="61">
        <v>0</v>
      </c>
      <c r="O12" s="13">
        <f t="shared" si="1"/>
        <v>59937</v>
      </c>
      <c r="P12" s="1"/>
    </row>
    <row r="13" spans="1:16" hidden="1" x14ac:dyDescent="0.2">
      <c r="A13" s="150"/>
      <c r="B13" s="6">
        <v>2013</v>
      </c>
      <c r="C13" s="62">
        <v>0</v>
      </c>
      <c r="D13" s="63">
        <v>0</v>
      </c>
      <c r="E13" s="63">
        <v>0</v>
      </c>
      <c r="F13" s="63">
        <v>953</v>
      </c>
      <c r="G13" s="63">
        <v>6078</v>
      </c>
      <c r="H13" s="63">
        <v>7030</v>
      </c>
      <c r="I13" s="63">
        <v>15298</v>
      </c>
      <c r="J13" s="63">
        <v>16201</v>
      </c>
      <c r="K13" s="63">
        <v>4385</v>
      </c>
      <c r="L13" s="63">
        <v>2298</v>
      </c>
      <c r="M13" s="63">
        <v>0</v>
      </c>
      <c r="N13" s="64">
        <v>0</v>
      </c>
      <c r="O13" s="13">
        <f t="shared" si="1"/>
        <v>52243</v>
      </c>
      <c r="P13" s="1"/>
    </row>
    <row r="14" spans="1:16" ht="13.15" hidden="1" customHeight="1" x14ac:dyDescent="0.2">
      <c r="A14" s="150"/>
      <c r="B14" s="17">
        <v>2012</v>
      </c>
      <c r="C14" s="59">
        <v>0</v>
      </c>
      <c r="D14" s="60">
        <v>0</v>
      </c>
      <c r="E14" s="60">
        <v>47</v>
      </c>
      <c r="F14" s="60">
        <v>2769</v>
      </c>
      <c r="G14" s="60">
        <v>7174</v>
      </c>
      <c r="H14" s="60">
        <v>8304</v>
      </c>
      <c r="I14" s="60">
        <v>16848</v>
      </c>
      <c r="J14" s="60">
        <v>16945</v>
      </c>
      <c r="K14" s="60">
        <v>5735</v>
      </c>
      <c r="L14" s="60">
        <v>912</v>
      </c>
      <c r="M14" s="60">
        <v>0</v>
      </c>
      <c r="N14" s="61">
        <v>0</v>
      </c>
      <c r="O14" s="13">
        <f t="shared" si="1"/>
        <v>58734</v>
      </c>
      <c r="P14" s="1"/>
    </row>
    <row r="15" spans="1:16" ht="13.15" hidden="1" customHeight="1" x14ac:dyDescent="0.2">
      <c r="A15" s="150"/>
      <c r="B15" s="17">
        <v>2011</v>
      </c>
      <c r="C15" s="59">
        <v>0</v>
      </c>
      <c r="D15" s="60">
        <v>0</v>
      </c>
      <c r="E15" s="60">
        <v>0</v>
      </c>
      <c r="F15" s="60">
        <v>4222</v>
      </c>
      <c r="G15" s="60">
        <v>6655</v>
      </c>
      <c r="H15" s="60">
        <v>7996</v>
      </c>
      <c r="I15" s="60">
        <v>18779</v>
      </c>
      <c r="J15" s="60">
        <v>15732</v>
      </c>
      <c r="K15" s="60">
        <v>7092</v>
      </c>
      <c r="L15" s="60">
        <v>2766</v>
      </c>
      <c r="M15" s="60">
        <v>0</v>
      </c>
      <c r="N15" s="61">
        <v>0</v>
      </c>
      <c r="O15" s="13">
        <f t="shared" si="1"/>
        <v>63242</v>
      </c>
      <c r="P15" s="1"/>
    </row>
    <row r="16" spans="1:16" ht="13.15" hidden="1" customHeight="1" x14ac:dyDescent="0.2">
      <c r="A16" s="151"/>
      <c r="B16" s="17">
        <v>2010</v>
      </c>
      <c r="C16" s="65">
        <v>0</v>
      </c>
      <c r="D16" s="66">
        <v>0</v>
      </c>
      <c r="E16" s="66">
        <v>0</v>
      </c>
      <c r="F16" s="66">
        <v>3145</v>
      </c>
      <c r="G16" s="66">
        <v>5272</v>
      </c>
      <c r="H16" s="66">
        <v>7603</v>
      </c>
      <c r="I16" s="66">
        <v>17779</v>
      </c>
      <c r="J16" s="66">
        <v>13777</v>
      </c>
      <c r="K16" s="66">
        <v>4576</v>
      </c>
      <c r="L16" s="66">
        <v>2543</v>
      </c>
      <c r="M16" s="66">
        <v>0</v>
      </c>
      <c r="N16" s="67">
        <v>0</v>
      </c>
      <c r="O16" s="23">
        <f t="shared" si="1"/>
        <v>54695</v>
      </c>
      <c r="P16" s="1"/>
    </row>
    <row r="17" spans="1:16" ht="13.5" thickBot="1" x14ac:dyDescent="0.25">
      <c r="A17" s="24" t="s">
        <v>16</v>
      </c>
      <c r="B17" s="25"/>
      <c r="C17" s="68">
        <f>AVERAGE(C2:C16)</f>
        <v>0</v>
      </c>
      <c r="D17" s="68">
        <f t="shared" ref="D17:N17" si="2">AVERAGE(D2:D16)</f>
        <v>0</v>
      </c>
      <c r="E17" s="68">
        <f t="shared" si="2"/>
        <v>293.33333333333331</v>
      </c>
      <c r="F17" s="68">
        <f t="shared" si="2"/>
        <v>2825.8666666666668</v>
      </c>
      <c r="G17" s="68">
        <f t="shared" si="2"/>
        <v>6614.2</v>
      </c>
      <c r="H17" s="68">
        <f t="shared" si="2"/>
        <v>7631.4</v>
      </c>
      <c r="I17" s="68">
        <f t="shared" si="2"/>
        <v>17870.933333333334</v>
      </c>
      <c r="J17" s="68">
        <f t="shared" si="2"/>
        <v>15912.4</v>
      </c>
      <c r="K17" s="68">
        <f t="shared" si="2"/>
        <v>5937.5</v>
      </c>
      <c r="L17" s="68">
        <f t="shared" si="2"/>
        <v>2669.1428571428573</v>
      </c>
      <c r="M17" s="68">
        <f t="shared" si="2"/>
        <v>26.428571428571427</v>
      </c>
      <c r="N17" s="68">
        <f t="shared" si="2"/>
        <v>1.8571428571428572</v>
      </c>
      <c r="O17" s="69">
        <f>AVERAGE(O2:O16)</f>
        <v>59207.4</v>
      </c>
      <c r="P17" s="1"/>
    </row>
    <row r="18" spans="1:16" ht="14.25" thickTop="1" thickBot="1" x14ac:dyDescent="0.25">
      <c r="A18" s="1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"/>
    </row>
    <row r="19" spans="1:16" ht="13.5" thickTop="1" x14ac:dyDescent="0.2">
      <c r="A19" s="146" t="s">
        <v>24</v>
      </c>
      <c r="B19" s="125">
        <v>2024</v>
      </c>
      <c r="C19" s="130">
        <v>0</v>
      </c>
      <c r="D19" s="127">
        <v>0</v>
      </c>
      <c r="E19" s="127">
        <v>1066</v>
      </c>
      <c r="F19" s="127">
        <v>4347</v>
      </c>
      <c r="G19" s="127">
        <v>8537</v>
      </c>
      <c r="H19" s="127">
        <v>7394</v>
      </c>
      <c r="I19" s="127">
        <v>13189</v>
      </c>
      <c r="J19" s="127">
        <v>15009</v>
      </c>
      <c r="K19" s="127"/>
      <c r="L19" s="127"/>
      <c r="M19" s="127"/>
      <c r="N19" s="128"/>
      <c r="O19" s="129">
        <f t="shared" ref="O19:O24" si="3">SUM(C19:N19)</f>
        <v>49542</v>
      </c>
      <c r="P19" s="1"/>
    </row>
    <row r="20" spans="1:16" x14ac:dyDescent="0.2">
      <c r="A20" s="147"/>
      <c r="B20" s="99">
        <v>2023</v>
      </c>
      <c r="C20" s="106">
        <v>0</v>
      </c>
      <c r="D20" s="82">
        <v>0</v>
      </c>
      <c r="E20" s="82">
        <v>14</v>
      </c>
      <c r="F20" s="82">
        <v>5359</v>
      </c>
      <c r="G20" s="82">
        <v>8015</v>
      </c>
      <c r="H20" s="82">
        <v>7749</v>
      </c>
      <c r="I20" s="82">
        <v>14321</v>
      </c>
      <c r="J20" s="82">
        <v>17041</v>
      </c>
      <c r="K20" s="82">
        <v>7913</v>
      </c>
      <c r="L20" s="82">
        <v>5814</v>
      </c>
      <c r="M20" s="82">
        <v>0</v>
      </c>
      <c r="N20" s="83">
        <v>0</v>
      </c>
      <c r="O20" s="10">
        <f t="shared" si="3"/>
        <v>66226</v>
      </c>
      <c r="P20" s="1"/>
    </row>
    <row r="21" spans="1:16" x14ac:dyDescent="0.2">
      <c r="A21" s="147"/>
      <c r="B21" s="131">
        <v>2022</v>
      </c>
      <c r="C21" s="106">
        <v>0</v>
      </c>
      <c r="D21" s="82">
        <v>0</v>
      </c>
      <c r="E21" s="82">
        <v>0</v>
      </c>
      <c r="F21" s="82">
        <v>3160</v>
      </c>
      <c r="G21" s="82">
        <v>5635</v>
      </c>
      <c r="H21" s="82">
        <v>6670</v>
      </c>
      <c r="I21" s="82">
        <v>14233</v>
      </c>
      <c r="J21" s="82">
        <v>14751</v>
      </c>
      <c r="K21" s="82">
        <v>6023</v>
      </c>
      <c r="L21" s="82">
        <v>5458</v>
      </c>
      <c r="M21" s="82">
        <v>0</v>
      </c>
      <c r="N21" s="83">
        <v>0</v>
      </c>
      <c r="O21" s="10">
        <f t="shared" si="3"/>
        <v>55930</v>
      </c>
      <c r="P21" s="1"/>
    </row>
    <row r="22" spans="1:16" x14ac:dyDescent="0.2">
      <c r="A22" s="147"/>
      <c r="B22" s="99">
        <v>2021</v>
      </c>
      <c r="C22" s="103">
        <v>0</v>
      </c>
      <c r="D22" s="81">
        <v>0</v>
      </c>
      <c r="E22" s="81">
        <v>0</v>
      </c>
      <c r="F22" s="81">
        <v>0</v>
      </c>
      <c r="G22" s="81">
        <v>0</v>
      </c>
      <c r="H22" s="82">
        <v>2603</v>
      </c>
      <c r="I22" s="82">
        <v>9832</v>
      </c>
      <c r="J22" s="82">
        <v>10790</v>
      </c>
      <c r="K22" s="81">
        <v>4401</v>
      </c>
      <c r="L22" s="81">
        <v>3606</v>
      </c>
      <c r="M22" s="81">
        <v>0</v>
      </c>
      <c r="N22" s="6">
        <v>0</v>
      </c>
      <c r="O22" s="10">
        <f t="shared" si="3"/>
        <v>31232</v>
      </c>
      <c r="P22" s="1"/>
    </row>
    <row r="23" spans="1:16" x14ac:dyDescent="0.2">
      <c r="A23" s="147"/>
      <c r="B23" s="99">
        <v>2020</v>
      </c>
      <c r="C23" s="103">
        <v>0</v>
      </c>
      <c r="D23" s="81">
        <v>0</v>
      </c>
      <c r="E23" s="81">
        <v>17</v>
      </c>
      <c r="F23" s="81">
        <v>0</v>
      </c>
      <c r="G23" s="81">
        <v>334</v>
      </c>
      <c r="H23" s="82">
        <v>2517</v>
      </c>
      <c r="I23" s="82">
        <v>11749</v>
      </c>
      <c r="J23" s="82">
        <v>13094</v>
      </c>
      <c r="K23" s="82">
        <v>5505</v>
      </c>
      <c r="L23" s="81">
        <v>776</v>
      </c>
      <c r="M23" s="81">
        <v>0</v>
      </c>
      <c r="N23" s="6">
        <v>0</v>
      </c>
      <c r="O23" s="10">
        <f t="shared" si="3"/>
        <v>33992</v>
      </c>
      <c r="P23" s="1"/>
    </row>
    <row r="24" spans="1:16" x14ac:dyDescent="0.2">
      <c r="A24" s="147"/>
      <c r="B24" s="99">
        <v>2019</v>
      </c>
      <c r="C24" s="103">
        <v>0</v>
      </c>
      <c r="D24" s="81">
        <v>0</v>
      </c>
      <c r="E24" s="81">
        <v>262</v>
      </c>
      <c r="F24" s="82">
        <v>3631</v>
      </c>
      <c r="G24" s="82">
        <v>6715</v>
      </c>
      <c r="H24" s="82">
        <v>6420</v>
      </c>
      <c r="I24" s="82">
        <v>11693</v>
      </c>
      <c r="J24" s="82">
        <v>13164</v>
      </c>
      <c r="K24" s="82">
        <v>5683</v>
      </c>
      <c r="L24" s="81">
        <v>4924</v>
      </c>
      <c r="M24" s="81">
        <v>26</v>
      </c>
      <c r="N24" s="6">
        <v>209</v>
      </c>
      <c r="O24" s="10">
        <f t="shared" si="3"/>
        <v>52727</v>
      </c>
      <c r="P24" s="1"/>
    </row>
    <row r="25" spans="1:16" x14ac:dyDescent="0.2">
      <c r="A25" s="147"/>
      <c r="B25" s="112">
        <v>2018</v>
      </c>
      <c r="C25" s="8">
        <v>0</v>
      </c>
      <c r="D25" s="9">
        <v>12</v>
      </c>
      <c r="E25" s="9">
        <v>450</v>
      </c>
      <c r="F25" s="9">
        <v>3576</v>
      </c>
      <c r="G25" s="94">
        <v>6372</v>
      </c>
      <c r="H25" s="9">
        <v>5665</v>
      </c>
      <c r="I25" s="9">
        <v>11179</v>
      </c>
      <c r="J25" s="9">
        <v>11384</v>
      </c>
      <c r="K25" s="94">
        <v>6634</v>
      </c>
      <c r="L25" s="9">
        <v>4384</v>
      </c>
      <c r="M25" s="9">
        <v>18</v>
      </c>
      <c r="N25" s="96">
        <v>304</v>
      </c>
      <c r="O25" s="97">
        <f t="shared" ref="O25:O33" si="4">SUM(C25:N25)</f>
        <v>49978</v>
      </c>
      <c r="P25" s="1"/>
    </row>
    <row r="26" spans="1:16" x14ac:dyDescent="0.2">
      <c r="A26" s="147"/>
      <c r="B26" s="95">
        <v>2017</v>
      </c>
      <c r="C26" s="94">
        <v>0</v>
      </c>
      <c r="D26" s="9">
        <v>6</v>
      </c>
      <c r="E26" s="9">
        <v>38</v>
      </c>
      <c r="F26" s="9">
        <v>4321</v>
      </c>
      <c r="G26" s="9">
        <v>6133</v>
      </c>
      <c r="H26" s="9">
        <v>6147</v>
      </c>
      <c r="I26" s="9">
        <v>11729</v>
      </c>
      <c r="J26" s="9">
        <v>12065</v>
      </c>
      <c r="K26" s="9">
        <v>5447</v>
      </c>
      <c r="L26" s="9">
        <v>4023</v>
      </c>
      <c r="M26" s="9">
        <v>0</v>
      </c>
      <c r="N26" s="96">
        <v>241</v>
      </c>
      <c r="O26" s="97">
        <f t="shared" si="4"/>
        <v>50150</v>
      </c>
      <c r="P26" s="1"/>
    </row>
    <row r="27" spans="1:16" x14ac:dyDescent="0.2">
      <c r="A27" s="147"/>
      <c r="B27" s="6">
        <v>2016</v>
      </c>
      <c r="C27" s="8">
        <v>0</v>
      </c>
      <c r="D27" s="9">
        <v>15</v>
      </c>
      <c r="E27" s="9">
        <v>852</v>
      </c>
      <c r="F27" s="9">
        <v>2646</v>
      </c>
      <c r="G27" s="9">
        <v>6408</v>
      </c>
      <c r="H27" s="9">
        <v>5377</v>
      </c>
      <c r="I27" s="9">
        <v>12564</v>
      </c>
      <c r="J27" s="9">
        <v>15010</v>
      </c>
      <c r="K27" s="9">
        <v>5445</v>
      </c>
      <c r="L27" s="9">
        <v>4401</v>
      </c>
      <c r="M27" s="9">
        <v>19</v>
      </c>
      <c r="N27" s="12">
        <v>355</v>
      </c>
      <c r="O27" s="10">
        <f t="shared" si="4"/>
        <v>53092</v>
      </c>
      <c r="P27" s="1"/>
    </row>
    <row r="28" spans="1:16" x14ac:dyDescent="0.2">
      <c r="A28" s="147"/>
      <c r="B28" s="6">
        <v>2015</v>
      </c>
      <c r="C28" s="8">
        <v>0</v>
      </c>
      <c r="D28" s="9">
        <v>12</v>
      </c>
      <c r="E28" s="9">
        <v>5</v>
      </c>
      <c r="F28" s="9">
        <v>2123</v>
      </c>
      <c r="G28" s="9">
        <v>5184</v>
      </c>
      <c r="H28" s="9">
        <v>5035</v>
      </c>
      <c r="I28" s="9">
        <v>10525</v>
      </c>
      <c r="J28" s="9">
        <v>11401</v>
      </c>
      <c r="K28" s="9">
        <v>5318</v>
      </c>
      <c r="L28" s="9">
        <v>3994</v>
      </c>
      <c r="M28" s="9">
        <v>91</v>
      </c>
      <c r="N28" s="12">
        <v>231</v>
      </c>
      <c r="O28" s="10">
        <f t="shared" si="4"/>
        <v>43919</v>
      </c>
      <c r="P28" s="1"/>
    </row>
    <row r="29" spans="1:16" x14ac:dyDescent="0.2">
      <c r="A29" s="147"/>
      <c r="B29" s="6">
        <v>2014</v>
      </c>
      <c r="C29" s="8">
        <v>0</v>
      </c>
      <c r="D29" s="9">
        <v>293</v>
      </c>
      <c r="E29" s="9">
        <v>107</v>
      </c>
      <c r="F29" s="9">
        <v>2579</v>
      </c>
      <c r="G29" s="9">
        <v>5718</v>
      </c>
      <c r="H29" s="9">
        <v>4785</v>
      </c>
      <c r="I29" s="9">
        <v>8883</v>
      </c>
      <c r="J29" s="9">
        <v>11440</v>
      </c>
      <c r="K29" s="9">
        <v>4098</v>
      </c>
      <c r="L29" s="9">
        <v>3092</v>
      </c>
      <c r="M29" s="9">
        <v>15</v>
      </c>
      <c r="N29" s="12">
        <v>190</v>
      </c>
      <c r="O29" s="10">
        <f t="shared" si="4"/>
        <v>41200</v>
      </c>
      <c r="P29" s="1"/>
    </row>
    <row r="30" spans="1:16" ht="13.15" hidden="1" customHeight="1" x14ac:dyDescent="0.2">
      <c r="A30" s="147"/>
      <c r="B30" s="17">
        <v>2013</v>
      </c>
      <c r="C30" s="14">
        <v>0</v>
      </c>
      <c r="D30" s="33">
        <v>0</v>
      </c>
      <c r="E30" s="15">
        <v>184</v>
      </c>
      <c r="F30" s="15">
        <v>2043</v>
      </c>
      <c r="G30" s="15">
        <v>6101</v>
      </c>
      <c r="H30" s="15">
        <v>4507</v>
      </c>
      <c r="I30" s="15">
        <v>8127</v>
      </c>
      <c r="J30" s="34">
        <v>10288</v>
      </c>
      <c r="K30" s="15">
        <v>3890</v>
      </c>
      <c r="L30" s="15">
        <v>2994</v>
      </c>
      <c r="M30" s="15">
        <v>11</v>
      </c>
      <c r="N30" s="16">
        <v>23</v>
      </c>
      <c r="O30" s="13">
        <f t="shared" si="4"/>
        <v>38168</v>
      </c>
      <c r="P30" s="1"/>
    </row>
    <row r="31" spans="1:16" ht="13.15" hidden="1" customHeight="1" x14ac:dyDescent="0.2">
      <c r="A31" s="147"/>
      <c r="B31" s="17">
        <v>2012</v>
      </c>
      <c r="C31" s="14">
        <v>0</v>
      </c>
      <c r="D31" s="33">
        <v>26</v>
      </c>
      <c r="E31" s="15">
        <v>51</v>
      </c>
      <c r="F31" s="15">
        <v>2390</v>
      </c>
      <c r="G31" s="15">
        <v>4855</v>
      </c>
      <c r="H31" s="15">
        <v>4367</v>
      </c>
      <c r="I31" s="15">
        <v>8133</v>
      </c>
      <c r="J31" s="34">
        <v>9475</v>
      </c>
      <c r="K31" s="15">
        <v>4503</v>
      </c>
      <c r="L31" s="15">
        <v>2452</v>
      </c>
      <c r="M31" s="15">
        <v>0</v>
      </c>
      <c r="N31" s="16">
        <v>0</v>
      </c>
      <c r="O31" s="13">
        <f t="shared" si="4"/>
        <v>36252</v>
      </c>
      <c r="P31" s="1"/>
    </row>
    <row r="32" spans="1:16" ht="13.15" hidden="1" customHeight="1" x14ac:dyDescent="0.2">
      <c r="A32" s="147"/>
      <c r="B32" s="17">
        <v>2011</v>
      </c>
      <c r="C32" s="14">
        <v>0</v>
      </c>
      <c r="D32" s="15">
        <v>16</v>
      </c>
      <c r="E32" s="15">
        <v>15</v>
      </c>
      <c r="F32" s="15">
        <v>2511</v>
      </c>
      <c r="G32" s="15">
        <v>4250</v>
      </c>
      <c r="H32" s="15">
        <v>5026</v>
      </c>
      <c r="I32" s="15">
        <v>10197</v>
      </c>
      <c r="J32" s="34">
        <v>10581</v>
      </c>
      <c r="K32" s="15">
        <v>4776</v>
      </c>
      <c r="L32" s="15">
        <v>2748</v>
      </c>
      <c r="M32" s="15">
        <v>11</v>
      </c>
      <c r="N32" s="16">
        <v>17</v>
      </c>
      <c r="O32" s="13">
        <f t="shared" si="4"/>
        <v>40148</v>
      </c>
      <c r="P32" s="1"/>
    </row>
    <row r="33" spans="1:16" ht="13.15" hidden="1" customHeight="1" x14ac:dyDescent="0.2">
      <c r="A33" s="148"/>
      <c r="B33" s="70">
        <v>2010</v>
      </c>
      <c r="C33" s="20">
        <v>0</v>
      </c>
      <c r="D33" s="21">
        <v>11</v>
      </c>
      <c r="E33" s="21">
        <v>19</v>
      </c>
      <c r="F33" s="21">
        <v>2866</v>
      </c>
      <c r="G33" s="21">
        <v>5779</v>
      </c>
      <c r="H33" s="21">
        <v>5843</v>
      </c>
      <c r="I33" s="21">
        <v>11045</v>
      </c>
      <c r="J33" s="35">
        <v>5195</v>
      </c>
      <c r="K33" s="21">
        <v>4572</v>
      </c>
      <c r="L33" s="21">
        <v>3185</v>
      </c>
      <c r="M33" s="21">
        <v>17</v>
      </c>
      <c r="N33" s="22">
        <v>18</v>
      </c>
      <c r="O33" s="71">
        <f t="shared" si="4"/>
        <v>38550</v>
      </c>
      <c r="P33" s="1"/>
    </row>
    <row r="34" spans="1:16" ht="13.5" thickBot="1" x14ac:dyDescent="0.25">
      <c r="A34" s="24" t="s">
        <v>16</v>
      </c>
      <c r="B34" s="25"/>
      <c r="C34" s="26">
        <f>AVERAGE(C19:C33)</f>
        <v>0</v>
      </c>
      <c r="D34" s="26">
        <f t="shared" ref="D34:N34" si="5">AVERAGE(D19:D33)</f>
        <v>26.066666666666666</v>
      </c>
      <c r="E34" s="26">
        <f t="shared" si="5"/>
        <v>205.33333333333334</v>
      </c>
      <c r="F34" s="26">
        <f t="shared" si="5"/>
        <v>2770.1333333333332</v>
      </c>
      <c r="G34" s="26">
        <f t="shared" si="5"/>
        <v>5335.7333333333336</v>
      </c>
      <c r="H34" s="26">
        <f t="shared" si="5"/>
        <v>5340.333333333333</v>
      </c>
      <c r="I34" s="26">
        <f t="shared" si="5"/>
        <v>11159.933333333332</v>
      </c>
      <c r="J34" s="26">
        <f t="shared" si="5"/>
        <v>12045.866666666667</v>
      </c>
      <c r="K34" s="26">
        <f t="shared" si="5"/>
        <v>5300.5714285714284</v>
      </c>
      <c r="L34" s="26">
        <f t="shared" si="5"/>
        <v>3703.6428571428573</v>
      </c>
      <c r="M34" s="26">
        <f t="shared" si="5"/>
        <v>14.857142857142858</v>
      </c>
      <c r="N34" s="26">
        <f t="shared" si="5"/>
        <v>113.42857142857143</v>
      </c>
      <c r="O34" s="69">
        <f>AVERAGE(O19:O33)</f>
        <v>45407.066666666666</v>
      </c>
      <c r="P34" s="1"/>
    </row>
    <row r="35" spans="1:16" ht="14.25" thickTop="1" thickBot="1" x14ac:dyDescent="0.25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5" thickTop="1" x14ac:dyDescent="0.2">
      <c r="A36" s="146" t="s">
        <v>25</v>
      </c>
      <c r="B36" s="125">
        <v>2024</v>
      </c>
      <c r="C36" s="130">
        <v>20</v>
      </c>
      <c r="D36" s="127">
        <v>0</v>
      </c>
      <c r="E36" s="127">
        <v>670</v>
      </c>
      <c r="F36" s="127">
        <v>949</v>
      </c>
      <c r="G36" s="127">
        <v>1950</v>
      </c>
      <c r="H36" s="127">
        <v>2218</v>
      </c>
      <c r="I36" s="127">
        <v>4735</v>
      </c>
      <c r="J36" s="127">
        <v>4915</v>
      </c>
      <c r="K36" s="127"/>
      <c r="L36" s="127"/>
      <c r="M36" s="127"/>
      <c r="N36" s="128"/>
      <c r="O36" s="129">
        <f t="shared" ref="O36:O41" si="6">SUM(C36:N36)</f>
        <v>15457</v>
      </c>
      <c r="P36" s="1"/>
    </row>
    <row r="37" spans="1:16" x14ac:dyDescent="0.2">
      <c r="A37" s="147"/>
      <c r="B37" s="99">
        <v>2023</v>
      </c>
      <c r="C37" s="106">
        <v>0</v>
      </c>
      <c r="D37" s="82">
        <v>25</v>
      </c>
      <c r="E37" s="82">
        <v>23</v>
      </c>
      <c r="F37" s="82">
        <v>1208</v>
      </c>
      <c r="G37" s="82">
        <v>1528</v>
      </c>
      <c r="H37" s="82">
        <v>2158</v>
      </c>
      <c r="I37" s="82">
        <v>3807</v>
      </c>
      <c r="J37" s="82">
        <v>3560</v>
      </c>
      <c r="K37" s="82">
        <v>2136</v>
      </c>
      <c r="L37" s="82">
        <v>862</v>
      </c>
      <c r="M37" s="82">
        <v>8</v>
      </c>
      <c r="N37" s="83">
        <v>411</v>
      </c>
      <c r="O37" s="10">
        <f t="shared" si="6"/>
        <v>15726</v>
      </c>
      <c r="P37" s="1"/>
    </row>
    <row r="38" spans="1:16" x14ac:dyDescent="0.2">
      <c r="A38" s="147"/>
      <c r="B38" s="131">
        <v>2022</v>
      </c>
      <c r="C38" s="106">
        <v>0</v>
      </c>
      <c r="D38" s="82">
        <v>0</v>
      </c>
      <c r="E38" s="82">
        <v>0</v>
      </c>
      <c r="F38" s="82">
        <v>1348</v>
      </c>
      <c r="G38" s="82">
        <v>1624</v>
      </c>
      <c r="H38" s="82">
        <v>2255</v>
      </c>
      <c r="I38" s="82">
        <v>4634</v>
      </c>
      <c r="J38" s="82">
        <v>5096</v>
      </c>
      <c r="K38" s="82">
        <v>1361</v>
      </c>
      <c r="L38" s="82">
        <v>1046</v>
      </c>
      <c r="M38" s="82">
        <v>15</v>
      </c>
      <c r="N38" s="83">
        <v>546</v>
      </c>
      <c r="O38" s="10">
        <f t="shared" si="6"/>
        <v>17925</v>
      </c>
      <c r="P38" s="1"/>
    </row>
    <row r="39" spans="1:16" x14ac:dyDescent="0.2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7</v>
      </c>
      <c r="H39" s="82">
        <v>879</v>
      </c>
      <c r="I39" s="82">
        <v>4143</v>
      </c>
      <c r="J39" s="82">
        <v>4639</v>
      </c>
      <c r="K39" s="82">
        <v>1225</v>
      </c>
      <c r="L39" s="82">
        <v>615</v>
      </c>
      <c r="M39" s="82">
        <v>11</v>
      </c>
      <c r="N39" s="83">
        <v>49</v>
      </c>
      <c r="O39" s="10">
        <f t="shared" si="6"/>
        <v>11568</v>
      </c>
      <c r="P39" s="1"/>
    </row>
    <row r="40" spans="1:16" x14ac:dyDescent="0.2">
      <c r="A40" s="147"/>
      <c r="B40" s="6">
        <v>2020</v>
      </c>
      <c r="C40" s="102">
        <v>0</v>
      </c>
      <c r="D40" s="82">
        <v>0</v>
      </c>
      <c r="E40" s="82">
        <v>0</v>
      </c>
      <c r="F40" s="82">
        <v>0</v>
      </c>
      <c r="G40" s="82">
        <v>204</v>
      </c>
      <c r="H40" s="82">
        <v>1409</v>
      </c>
      <c r="I40" s="82">
        <v>7077</v>
      </c>
      <c r="J40" s="82">
        <v>7324</v>
      </c>
      <c r="K40" s="82">
        <v>2011</v>
      </c>
      <c r="L40" s="82">
        <v>246</v>
      </c>
      <c r="M40" s="82">
        <v>0</v>
      </c>
      <c r="N40" s="83">
        <v>0</v>
      </c>
      <c r="O40" s="10">
        <f t="shared" si="6"/>
        <v>18271</v>
      </c>
      <c r="P40" s="1"/>
    </row>
    <row r="41" spans="1:16" x14ac:dyDescent="0.2">
      <c r="A41" s="147"/>
      <c r="B41" s="99">
        <v>2019</v>
      </c>
      <c r="C41" s="106">
        <v>0</v>
      </c>
      <c r="D41" s="82">
        <v>0</v>
      </c>
      <c r="E41" s="82">
        <v>97</v>
      </c>
      <c r="F41" s="82">
        <v>1848</v>
      </c>
      <c r="G41" s="82">
        <v>1733</v>
      </c>
      <c r="H41" s="82">
        <v>2983</v>
      </c>
      <c r="I41" s="82">
        <v>5328</v>
      </c>
      <c r="J41" s="82">
        <v>6653</v>
      </c>
      <c r="K41" s="82">
        <v>1600</v>
      </c>
      <c r="L41" s="82">
        <v>1104</v>
      </c>
      <c r="M41" s="82">
        <v>106</v>
      </c>
      <c r="N41" s="83">
        <v>1247</v>
      </c>
      <c r="O41" s="10">
        <f t="shared" si="6"/>
        <v>22699</v>
      </c>
      <c r="P41" s="1"/>
    </row>
    <row r="42" spans="1:16" x14ac:dyDescent="0.2">
      <c r="A42" s="147"/>
      <c r="B42" s="112">
        <v>2018</v>
      </c>
      <c r="C42" s="94">
        <v>0</v>
      </c>
      <c r="D42" s="9">
        <v>0</v>
      </c>
      <c r="E42" s="9">
        <v>226</v>
      </c>
      <c r="F42" s="9">
        <v>954</v>
      </c>
      <c r="G42" s="94">
        <v>1800</v>
      </c>
      <c r="H42" s="9">
        <v>2441</v>
      </c>
      <c r="I42" s="9">
        <v>5017</v>
      </c>
      <c r="J42" s="9">
        <v>5165</v>
      </c>
      <c r="K42" s="9">
        <v>1855</v>
      </c>
      <c r="L42" s="94">
        <v>905</v>
      </c>
      <c r="M42" s="9">
        <v>20</v>
      </c>
      <c r="N42" s="96">
        <v>642</v>
      </c>
      <c r="O42" s="10">
        <f t="shared" ref="O42:O50" si="7">SUM(C42:N42)</f>
        <v>19025</v>
      </c>
      <c r="P42" s="1"/>
    </row>
    <row r="43" spans="1:16" x14ac:dyDescent="0.2">
      <c r="A43" s="147"/>
      <c r="B43" s="6">
        <v>2017</v>
      </c>
      <c r="C43" s="8">
        <v>0</v>
      </c>
      <c r="D43" s="9">
        <v>0</v>
      </c>
      <c r="E43" s="9">
        <v>0</v>
      </c>
      <c r="F43" s="9">
        <v>1449</v>
      </c>
      <c r="G43" s="9">
        <v>1867</v>
      </c>
      <c r="H43" s="9">
        <v>2196</v>
      </c>
      <c r="I43" s="9">
        <v>4503</v>
      </c>
      <c r="J43" s="9">
        <v>4711</v>
      </c>
      <c r="K43" s="9">
        <v>1506</v>
      </c>
      <c r="L43" s="9">
        <v>730</v>
      </c>
      <c r="M43" s="9">
        <v>0</v>
      </c>
      <c r="N43" s="12">
        <v>516</v>
      </c>
      <c r="O43" s="10">
        <f t="shared" si="7"/>
        <v>17478</v>
      </c>
      <c r="P43" s="1"/>
    </row>
    <row r="44" spans="1:16" x14ac:dyDescent="0.2">
      <c r="A44" s="147"/>
      <c r="B44" s="6">
        <v>2016</v>
      </c>
      <c r="C44" s="8">
        <v>0</v>
      </c>
      <c r="D44" s="9">
        <v>0</v>
      </c>
      <c r="E44" s="9">
        <v>830</v>
      </c>
      <c r="F44" s="9">
        <v>1110</v>
      </c>
      <c r="G44" s="9">
        <v>1979</v>
      </c>
      <c r="H44" s="9">
        <v>2160</v>
      </c>
      <c r="I44" s="9">
        <v>5254</v>
      </c>
      <c r="J44" s="9">
        <v>4789</v>
      </c>
      <c r="K44" s="9">
        <v>1165</v>
      </c>
      <c r="L44" s="9">
        <v>921</v>
      </c>
      <c r="M44" s="9">
        <v>136</v>
      </c>
      <c r="N44" s="12">
        <v>964</v>
      </c>
      <c r="O44" s="10">
        <f t="shared" si="7"/>
        <v>19308</v>
      </c>
      <c r="P44" s="1"/>
    </row>
    <row r="45" spans="1:16" x14ac:dyDescent="0.2">
      <c r="A45" s="147"/>
      <c r="B45" s="6">
        <v>2015</v>
      </c>
      <c r="C45" s="8">
        <v>0</v>
      </c>
      <c r="D45" s="9">
        <v>0</v>
      </c>
      <c r="E45" s="9">
        <v>0</v>
      </c>
      <c r="F45" s="9">
        <v>1135</v>
      </c>
      <c r="G45" s="9">
        <v>2204</v>
      </c>
      <c r="H45" s="9">
        <v>2047</v>
      </c>
      <c r="I45" s="9">
        <v>4125</v>
      </c>
      <c r="J45" s="9">
        <v>4344</v>
      </c>
      <c r="K45" s="9">
        <v>1276</v>
      </c>
      <c r="L45" s="9">
        <v>1018</v>
      </c>
      <c r="M45" s="9">
        <v>93</v>
      </c>
      <c r="N45" s="12">
        <v>844</v>
      </c>
      <c r="O45" s="10">
        <f t="shared" si="7"/>
        <v>17086</v>
      </c>
      <c r="P45" s="1"/>
    </row>
    <row r="46" spans="1:16" x14ac:dyDescent="0.2">
      <c r="A46" s="147"/>
      <c r="B46" s="6">
        <v>2014</v>
      </c>
      <c r="C46" s="8">
        <v>0</v>
      </c>
      <c r="D46" s="9">
        <v>18</v>
      </c>
      <c r="E46" s="9">
        <v>0</v>
      </c>
      <c r="F46" s="9">
        <v>1428</v>
      </c>
      <c r="G46" s="9">
        <v>2369</v>
      </c>
      <c r="H46" s="9">
        <v>2981</v>
      </c>
      <c r="I46" s="9">
        <v>4096</v>
      </c>
      <c r="J46" s="9">
        <v>5086</v>
      </c>
      <c r="K46" s="9">
        <v>1410</v>
      </c>
      <c r="L46" s="9">
        <v>997</v>
      </c>
      <c r="M46" s="9">
        <v>64</v>
      </c>
      <c r="N46" s="12">
        <v>436</v>
      </c>
      <c r="O46" s="10">
        <f t="shared" si="7"/>
        <v>18885</v>
      </c>
      <c r="P46" s="1"/>
    </row>
    <row r="47" spans="1:16" ht="13.15" hidden="1" customHeight="1" x14ac:dyDescent="0.2">
      <c r="A47" s="147"/>
      <c r="B47" s="17">
        <v>2013</v>
      </c>
      <c r="C47" s="14">
        <v>0</v>
      </c>
      <c r="D47" s="15">
        <v>0</v>
      </c>
      <c r="E47" s="15">
        <v>62</v>
      </c>
      <c r="F47" s="15">
        <v>567</v>
      </c>
      <c r="G47" s="15">
        <v>1856</v>
      </c>
      <c r="H47" s="15">
        <v>1961</v>
      </c>
      <c r="I47" s="15">
        <v>4090</v>
      </c>
      <c r="J47" s="34">
        <v>4854</v>
      </c>
      <c r="K47" s="15">
        <v>1717</v>
      </c>
      <c r="L47" s="15">
        <v>1283</v>
      </c>
      <c r="M47" s="15">
        <v>125</v>
      </c>
      <c r="N47" s="16">
        <v>447</v>
      </c>
      <c r="O47" s="13">
        <f t="shared" si="7"/>
        <v>16962</v>
      </c>
      <c r="P47" s="1"/>
    </row>
    <row r="48" spans="1:16" ht="13.15" hidden="1" customHeight="1" x14ac:dyDescent="0.2">
      <c r="A48" s="147"/>
      <c r="B48" s="17">
        <v>2012</v>
      </c>
      <c r="C48" s="14">
        <v>0</v>
      </c>
      <c r="D48" s="15">
        <v>0</v>
      </c>
      <c r="E48" s="15">
        <v>22</v>
      </c>
      <c r="F48" s="15">
        <v>846</v>
      </c>
      <c r="G48" s="15">
        <v>1965</v>
      </c>
      <c r="H48" s="15">
        <v>2052</v>
      </c>
      <c r="I48" s="15">
        <v>5888</v>
      </c>
      <c r="J48" s="34">
        <v>5163</v>
      </c>
      <c r="K48" s="15">
        <v>1785</v>
      </c>
      <c r="L48" s="15">
        <v>845</v>
      </c>
      <c r="M48" s="15">
        <v>18</v>
      </c>
      <c r="N48" s="16">
        <v>423</v>
      </c>
      <c r="O48" s="13">
        <f t="shared" si="7"/>
        <v>19007</v>
      </c>
      <c r="P48" s="1"/>
    </row>
    <row r="49" spans="1:16" ht="13.15" hidden="1" customHeight="1" x14ac:dyDescent="0.2">
      <c r="A49" s="147"/>
      <c r="B49" s="17">
        <v>2011</v>
      </c>
      <c r="C49" s="14">
        <v>25</v>
      </c>
      <c r="D49" s="15">
        <v>25</v>
      </c>
      <c r="E49" s="15">
        <v>0</v>
      </c>
      <c r="F49" s="15">
        <v>1027</v>
      </c>
      <c r="G49" s="15">
        <v>1336</v>
      </c>
      <c r="H49" s="15">
        <v>2816</v>
      </c>
      <c r="I49" s="15">
        <v>4903</v>
      </c>
      <c r="J49" s="34">
        <v>4017</v>
      </c>
      <c r="K49" s="15">
        <v>2605</v>
      </c>
      <c r="L49" s="15">
        <v>1030</v>
      </c>
      <c r="M49" s="15">
        <v>26</v>
      </c>
      <c r="N49" s="16">
        <v>528</v>
      </c>
      <c r="O49" s="13">
        <f t="shared" si="7"/>
        <v>18338</v>
      </c>
      <c r="P49" s="1"/>
    </row>
    <row r="50" spans="1:16" ht="13.15" hidden="1" customHeight="1" x14ac:dyDescent="0.2">
      <c r="A50" s="148"/>
      <c r="B50" s="70">
        <v>2010</v>
      </c>
      <c r="C50" s="20">
        <v>63</v>
      </c>
      <c r="D50" s="21">
        <v>0</v>
      </c>
      <c r="E50" s="21">
        <v>1</v>
      </c>
      <c r="F50" s="21">
        <v>1471</v>
      </c>
      <c r="G50" s="21">
        <v>1586</v>
      </c>
      <c r="H50" s="21">
        <v>1708</v>
      </c>
      <c r="I50" s="21">
        <v>5037</v>
      </c>
      <c r="J50" s="35">
        <v>2257</v>
      </c>
      <c r="K50" s="21">
        <v>1079</v>
      </c>
      <c r="L50" s="21">
        <v>1217</v>
      </c>
      <c r="M50" s="21">
        <v>107</v>
      </c>
      <c r="N50" s="22">
        <v>289</v>
      </c>
      <c r="O50" s="71">
        <f t="shared" si="7"/>
        <v>14815</v>
      </c>
      <c r="P50" s="1"/>
    </row>
    <row r="51" spans="1:16" ht="13.5" thickBot="1" x14ac:dyDescent="0.25">
      <c r="A51" s="24" t="s">
        <v>16</v>
      </c>
      <c r="B51" s="25"/>
      <c r="C51" s="26">
        <f>AVERAGE(C36:C50)</f>
        <v>7.2</v>
      </c>
      <c r="D51" s="26">
        <f t="shared" ref="D51:N51" si="8">AVERAGE(D36:D50)</f>
        <v>4.5333333333333332</v>
      </c>
      <c r="E51" s="26">
        <f t="shared" si="8"/>
        <v>128.73333333333332</v>
      </c>
      <c r="F51" s="26">
        <f t="shared" si="8"/>
        <v>1022.6666666666666</v>
      </c>
      <c r="G51" s="26">
        <f t="shared" si="8"/>
        <v>1600.5333333333333</v>
      </c>
      <c r="H51" s="26">
        <f t="shared" si="8"/>
        <v>2150.9333333333334</v>
      </c>
      <c r="I51" s="26">
        <f t="shared" si="8"/>
        <v>4842.4666666666662</v>
      </c>
      <c r="J51" s="26">
        <f t="shared" si="8"/>
        <v>4838.2</v>
      </c>
      <c r="K51" s="26">
        <f t="shared" si="8"/>
        <v>1623.6428571428571</v>
      </c>
      <c r="L51" s="26">
        <f t="shared" si="8"/>
        <v>915.64285714285711</v>
      </c>
      <c r="M51" s="26">
        <f t="shared" si="8"/>
        <v>52.071428571428569</v>
      </c>
      <c r="N51" s="26">
        <f t="shared" si="8"/>
        <v>524.42857142857144</v>
      </c>
      <c r="O51" s="69">
        <f>AVERAGE(O36:O50)</f>
        <v>17503.333333333332</v>
      </c>
      <c r="P51" s="1"/>
    </row>
    <row r="52" spans="1:16" ht="14.25" thickTop="1" thickBot="1" x14ac:dyDescent="0.25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6" ht="13.5" thickTop="1" x14ac:dyDescent="0.2">
      <c r="A53" s="146" t="s">
        <v>26</v>
      </c>
      <c r="B53" s="125">
        <v>2024</v>
      </c>
      <c r="C53" s="130">
        <v>0</v>
      </c>
      <c r="D53" s="127">
        <v>0</v>
      </c>
      <c r="E53" s="127">
        <v>272</v>
      </c>
      <c r="F53" s="127">
        <v>413</v>
      </c>
      <c r="G53" s="127">
        <v>1370</v>
      </c>
      <c r="H53" s="127">
        <v>2103</v>
      </c>
      <c r="I53" s="127">
        <v>3172</v>
      </c>
      <c r="J53" s="127">
        <v>3717</v>
      </c>
      <c r="K53" s="127"/>
      <c r="L53" s="127"/>
      <c r="M53" s="127"/>
      <c r="N53" s="128"/>
      <c r="O53" s="129">
        <f t="shared" ref="O53:O58" si="9">SUM(C53:N53)</f>
        <v>11047</v>
      </c>
      <c r="P53" s="1"/>
    </row>
    <row r="54" spans="1:16" x14ac:dyDescent="0.2">
      <c r="A54" s="147"/>
      <c r="B54" s="99">
        <v>2023</v>
      </c>
      <c r="C54" s="106">
        <v>0</v>
      </c>
      <c r="D54" s="82">
        <v>0</v>
      </c>
      <c r="E54" s="82">
        <v>0</v>
      </c>
      <c r="F54" s="82">
        <v>890</v>
      </c>
      <c r="G54" s="82">
        <v>1399</v>
      </c>
      <c r="H54" s="82">
        <v>2336</v>
      </c>
      <c r="I54" s="82">
        <v>3743</v>
      </c>
      <c r="J54" s="82">
        <v>4404</v>
      </c>
      <c r="K54" s="82">
        <v>1770</v>
      </c>
      <c r="L54" s="82">
        <v>550</v>
      </c>
      <c r="M54" s="82">
        <v>0</v>
      </c>
      <c r="N54" s="83">
        <v>0</v>
      </c>
      <c r="O54" s="10">
        <f t="shared" si="9"/>
        <v>15092</v>
      </c>
      <c r="P54" s="1"/>
    </row>
    <row r="55" spans="1:16" x14ac:dyDescent="0.2">
      <c r="A55" s="147"/>
      <c r="B55" s="131">
        <v>2022</v>
      </c>
      <c r="C55" s="106">
        <v>0</v>
      </c>
      <c r="D55" s="82">
        <v>0</v>
      </c>
      <c r="E55" s="82">
        <v>0</v>
      </c>
      <c r="F55" s="82">
        <v>594</v>
      </c>
      <c r="G55" s="82">
        <v>1580</v>
      </c>
      <c r="H55" s="82">
        <v>2168</v>
      </c>
      <c r="I55" s="82">
        <v>4227</v>
      </c>
      <c r="J55" s="82">
        <v>3987</v>
      </c>
      <c r="K55" s="82">
        <v>1348</v>
      </c>
      <c r="L55" s="82">
        <v>605</v>
      </c>
      <c r="M55" s="82">
        <v>0</v>
      </c>
      <c r="N55" s="83">
        <v>0</v>
      </c>
      <c r="O55" s="10">
        <f t="shared" si="9"/>
        <v>14509</v>
      </c>
      <c r="P55" s="1"/>
    </row>
    <row r="56" spans="1:16" x14ac:dyDescent="0.2">
      <c r="A56" s="147"/>
      <c r="B56" s="99">
        <v>2021</v>
      </c>
      <c r="C56" s="106">
        <v>0</v>
      </c>
      <c r="D56" s="82">
        <v>0</v>
      </c>
      <c r="E56" s="82">
        <v>0</v>
      </c>
      <c r="F56" s="82">
        <v>0</v>
      </c>
      <c r="G56" s="82">
        <v>5</v>
      </c>
      <c r="H56" s="82">
        <v>1584</v>
      </c>
      <c r="I56" s="82">
        <v>4909</v>
      </c>
      <c r="J56" s="82">
        <v>5191</v>
      </c>
      <c r="K56" s="82">
        <v>1565</v>
      </c>
      <c r="L56" s="82">
        <v>821</v>
      </c>
      <c r="M56" s="82">
        <v>21</v>
      </c>
      <c r="N56" s="83">
        <v>0</v>
      </c>
      <c r="O56" s="10">
        <f t="shared" si="9"/>
        <v>14096</v>
      </c>
      <c r="P56" s="1"/>
    </row>
    <row r="57" spans="1:16" x14ac:dyDescent="0.2">
      <c r="A57" s="147"/>
      <c r="B57" s="99">
        <v>2020</v>
      </c>
      <c r="C57" s="106">
        <v>0</v>
      </c>
      <c r="D57" s="82">
        <v>0</v>
      </c>
      <c r="E57" s="82">
        <v>5</v>
      </c>
      <c r="F57" s="82">
        <v>0</v>
      </c>
      <c r="G57" s="82">
        <v>311</v>
      </c>
      <c r="H57" s="82">
        <v>1926</v>
      </c>
      <c r="I57" s="82">
        <v>6090</v>
      </c>
      <c r="J57" s="82">
        <v>6152</v>
      </c>
      <c r="K57" s="82">
        <v>2476</v>
      </c>
      <c r="L57" s="82">
        <v>388</v>
      </c>
      <c r="M57" s="82">
        <v>0</v>
      </c>
      <c r="N57" s="83">
        <v>0</v>
      </c>
      <c r="O57" s="10">
        <f t="shared" si="9"/>
        <v>17348</v>
      </c>
      <c r="P57" s="1"/>
    </row>
    <row r="58" spans="1:16" x14ac:dyDescent="0.2">
      <c r="A58" s="147"/>
      <c r="B58" s="99">
        <v>2019</v>
      </c>
      <c r="C58" s="106">
        <v>0</v>
      </c>
      <c r="D58" s="82">
        <v>0</v>
      </c>
      <c r="E58" s="82">
        <v>288</v>
      </c>
      <c r="F58" s="82">
        <v>1600</v>
      </c>
      <c r="G58" s="82">
        <v>3155</v>
      </c>
      <c r="H58" s="82">
        <v>3028</v>
      </c>
      <c r="I58" s="82">
        <v>6876</v>
      </c>
      <c r="J58" s="82">
        <v>6784</v>
      </c>
      <c r="K58" s="82">
        <v>2472</v>
      </c>
      <c r="L58" s="82">
        <v>1532</v>
      </c>
      <c r="M58" s="82">
        <v>0</v>
      </c>
      <c r="N58" s="83">
        <v>0</v>
      </c>
      <c r="O58" s="10">
        <f t="shared" si="9"/>
        <v>25735</v>
      </c>
      <c r="P58" s="1"/>
    </row>
    <row r="59" spans="1:16" x14ac:dyDescent="0.2">
      <c r="A59" s="147"/>
      <c r="B59" s="115">
        <v>2018</v>
      </c>
      <c r="C59" s="94">
        <v>0</v>
      </c>
      <c r="D59" s="9">
        <v>0</v>
      </c>
      <c r="E59" s="9">
        <v>255</v>
      </c>
      <c r="F59" s="9">
        <v>1449</v>
      </c>
      <c r="G59" s="9">
        <v>2912</v>
      </c>
      <c r="H59" s="9">
        <v>2873</v>
      </c>
      <c r="I59" s="9">
        <v>6681</v>
      </c>
      <c r="J59" s="9">
        <v>5802</v>
      </c>
      <c r="K59" s="9">
        <v>2637</v>
      </c>
      <c r="L59" s="9">
        <v>1172</v>
      </c>
      <c r="M59" s="94">
        <v>0</v>
      </c>
      <c r="N59" s="96">
        <v>1232</v>
      </c>
      <c r="O59" s="97">
        <f t="shared" ref="O59:O67" si="10">SUM(C59:N59)</f>
        <v>25013</v>
      </c>
      <c r="P59" s="1"/>
    </row>
    <row r="60" spans="1:16" x14ac:dyDescent="0.2">
      <c r="A60" s="147"/>
      <c r="B60" s="113">
        <v>2017</v>
      </c>
      <c r="C60" s="98">
        <v>24</v>
      </c>
      <c r="D60" s="9">
        <v>2</v>
      </c>
      <c r="E60" s="9">
        <v>132</v>
      </c>
      <c r="F60" s="9">
        <v>1825</v>
      </c>
      <c r="G60" s="9">
        <v>2645</v>
      </c>
      <c r="H60" s="9">
        <v>3078</v>
      </c>
      <c r="I60" s="9">
        <v>7319</v>
      </c>
      <c r="J60" s="9">
        <v>6569</v>
      </c>
      <c r="K60" s="9">
        <v>2991</v>
      </c>
      <c r="L60" s="15">
        <v>1408</v>
      </c>
      <c r="M60" s="34">
        <v>0</v>
      </c>
      <c r="N60" s="100">
        <v>12</v>
      </c>
      <c r="O60" s="101">
        <f t="shared" si="10"/>
        <v>26005</v>
      </c>
      <c r="P60" s="1"/>
    </row>
    <row r="61" spans="1:16" x14ac:dyDescent="0.2">
      <c r="A61" s="147"/>
      <c r="B61" s="11">
        <v>2016</v>
      </c>
      <c r="C61" s="8">
        <v>0</v>
      </c>
      <c r="D61" s="9">
        <v>2</v>
      </c>
      <c r="E61" s="9">
        <v>489</v>
      </c>
      <c r="F61" s="9">
        <v>984</v>
      </c>
      <c r="G61" s="9">
        <v>2977</v>
      </c>
      <c r="H61" s="9">
        <v>2991</v>
      </c>
      <c r="I61" s="9">
        <v>7888</v>
      </c>
      <c r="J61" s="9">
        <v>7757</v>
      </c>
      <c r="K61" s="9">
        <v>2234</v>
      </c>
      <c r="L61" s="9">
        <v>1466</v>
      </c>
      <c r="M61" s="9">
        <v>0</v>
      </c>
      <c r="N61" s="12">
        <v>676</v>
      </c>
      <c r="O61" s="10">
        <f t="shared" si="10"/>
        <v>27464</v>
      </c>
      <c r="P61" s="1"/>
    </row>
    <row r="62" spans="1:16" x14ac:dyDescent="0.2">
      <c r="A62" s="147"/>
      <c r="B62" s="11">
        <v>2015</v>
      </c>
      <c r="C62" s="8">
        <v>83</v>
      </c>
      <c r="D62" s="9">
        <v>15</v>
      </c>
      <c r="E62" s="9">
        <v>591</v>
      </c>
      <c r="F62" s="9">
        <v>1388</v>
      </c>
      <c r="G62" s="9">
        <v>2822</v>
      </c>
      <c r="H62" s="9">
        <v>2809</v>
      </c>
      <c r="I62" s="9">
        <v>6412</v>
      </c>
      <c r="J62" s="9">
        <v>6624</v>
      </c>
      <c r="K62" s="9">
        <v>2392</v>
      </c>
      <c r="L62" s="9">
        <v>1297</v>
      </c>
      <c r="M62" s="9">
        <v>64</v>
      </c>
      <c r="N62" s="12">
        <v>0</v>
      </c>
      <c r="O62" s="13">
        <f t="shared" si="10"/>
        <v>24497</v>
      </c>
      <c r="P62" s="1"/>
    </row>
    <row r="63" spans="1:16" x14ac:dyDescent="0.2">
      <c r="A63" s="147"/>
      <c r="B63" s="11">
        <v>2014</v>
      </c>
      <c r="C63" s="8">
        <v>50</v>
      </c>
      <c r="D63" s="9">
        <v>0</v>
      </c>
      <c r="E63" s="9">
        <v>492</v>
      </c>
      <c r="F63" s="9">
        <v>1448</v>
      </c>
      <c r="G63" s="9">
        <v>2544</v>
      </c>
      <c r="H63" s="9">
        <v>3385</v>
      </c>
      <c r="I63" s="9">
        <v>5835</v>
      </c>
      <c r="J63" s="9">
        <v>7082</v>
      </c>
      <c r="K63" s="9">
        <v>2139</v>
      </c>
      <c r="L63" s="9">
        <v>1410</v>
      </c>
      <c r="M63" s="9">
        <v>0</v>
      </c>
      <c r="N63" s="12">
        <v>549</v>
      </c>
      <c r="O63" s="13">
        <f t="shared" si="10"/>
        <v>24934</v>
      </c>
      <c r="P63" s="1"/>
    </row>
    <row r="64" spans="1:16" ht="13.15" hidden="1" customHeight="1" x14ac:dyDescent="0.2">
      <c r="A64" s="147"/>
      <c r="B64" s="18">
        <v>2013</v>
      </c>
      <c r="C64" s="14">
        <v>0</v>
      </c>
      <c r="D64" s="15">
        <v>0</v>
      </c>
      <c r="E64" s="15">
        <v>163</v>
      </c>
      <c r="F64" s="15">
        <v>958</v>
      </c>
      <c r="G64" s="15">
        <v>2683</v>
      </c>
      <c r="H64" s="15">
        <v>3325</v>
      </c>
      <c r="I64" s="15">
        <v>6042</v>
      </c>
      <c r="J64" s="34">
        <v>6574</v>
      </c>
      <c r="K64" s="15">
        <v>2439</v>
      </c>
      <c r="L64" s="15">
        <v>1433</v>
      </c>
      <c r="M64" s="15">
        <v>0</v>
      </c>
      <c r="N64" s="16">
        <v>665</v>
      </c>
      <c r="O64" s="13">
        <f t="shared" si="10"/>
        <v>24282</v>
      </c>
      <c r="P64" s="1"/>
    </row>
    <row r="65" spans="1:16" ht="13.15" hidden="1" customHeight="1" x14ac:dyDescent="0.2">
      <c r="A65" s="147"/>
      <c r="B65" s="18">
        <v>2012</v>
      </c>
      <c r="C65" s="14">
        <v>331</v>
      </c>
      <c r="D65" s="15">
        <v>0</v>
      </c>
      <c r="E65" s="15">
        <v>157</v>
      </c>
      <c r="F65" s="15">
        <v>1310</v>
      </c>
      <c r="G65" s="15">
        <v>2396</v>
      </c>
      <c r="H65" s="15">
        <v>2945</v>
      </c>
      <c r="I65" s="15">
        <v>6047</v>
      </c>
      <c r="J65" s="34">
        <v>6317</v>
      </c>
      <c r="K65" s="15">
        <v>3080</v>
      </c>
      <c r="L65" s="15">
        <v>818</v>
      </c>
      <c r="M65" s="15">
        <v>54</v>
      </c>
      <c r="N65" s="16">
        <v>278</v>
      </c>
      <c r="O65" s="13">
        <f t="shared" si="10"/>
        <v>23733</v>
      </c>
      <c r="P65" s="1"/>
    </row>
    <row r="66" spans="1:16" ht="13.15" hidden="1" customHeight="1" x14ac:dyDescent="0.2">
      <c r="A66" s="147"/>
      <c r="B66" s="18">
        <v>2011</v>
      </c>
      <c r="C66" s="14">
        <v>37</v>
      </c>
      <c r="D66" s="15">
        <v>40</v>
      </c>
      <c r="E66" s="15">
        <v>70</v>
      </c>
      <c r="F66" s="15">
        <v>1210</v>
      </c>
      <c r="G66" s="15">
        <v>2327</v>
      </c>
      <c r="H66" s="15">
        <v>2797</v>
      </c>
      <c r="I66" s="15">
        <v>8930</v>
      </c>
      <c r="J66" s="34">
        <v>6620</v>
      </c>
      <c r="K66" s="15">
        <v>3138</v>
      </c>
      <c r="L66" s="15">
        <v>1204</v>
      </c>
      <c r="M66" s="15">
        <v>48</v>
      </c>
      <c r="N66" s="16">
        <v>394</v>
      </c>
      <c r="O66" s="13">
        <f t="shared" si="10"/>
        <v>26815</v>
      </c>
      <c r="P66" s="1"/>
    </row>
    <row r="67" spans="1:16" ht="13.15" hidden="1" customHeight="1" x14ac:dyDescent="0.2">
      <c r="A67" s="148"/>
      <c r="B67" s="114">
        <v>2010</v>
      </c>
      <c r="C67" s="20">
        <v>26</v>
      </c>
      <c r="D67" s="21">
        <v>0</v>
      </c>
      <c r="E67" s="21">
        <v>28</v>
      </c>
      <c r="F67" s="21">
        <v>2052</v>
      </c>
      <c r="G67" s="21">
        <v>2850</v>
      </c>
      <c r="H67" s="21">
        <v>3693</v>
      </c>
      <c r="I67" s="21">
        <v>6972</v>
      </c>
      <c r="J67" s="35">
        <v>7388</v>
      </c>
      <c r="K67" s="21">
        <v>3073</v>
      </c>
      <c r="L67" s="21">
        <v>1107</v>
      </c>
      <c r="M67" s="21">
        <v>107</v>
      </c>
      <c r="N67" s="22">
        <v>381</v>
      </c>
      <c r="O67" s="71">
        <f t="shared" si="10"/>
        <v>27677</v>
      </c>
      <c r="P67" s="1"/>
    </row>
    <row r="68" spans="1:16" ht="13.5" thickBot="1" x14ac:dyDescent="0.25">
      <c r="A68" s="24" t="s">
        <v>16</v>
      </c>
      <c r="B68" s="25"/>
      <c r="C68" s="26">
        <f>AVERAGE(C53:C67)</f>
        <v>36.733333333333334</v>
      </c>
      <c r="D68" s="26">
        <f t="shared" ref="D68:N68" si="11">AVERAGE(D53:D67)</f>
        <v>3.9333333333333331</v>
      </c>
      <c r="E68" s="26">
        <f t="shared" si="11"/>
        <v>196.13333333333333</v>
      </c>
      <c r="F68" s="26">
        <f t="shared" si="11"/>
        <v>1074.7333333333333</v>
      </c>
      <c r="G68" s="26">
        <f t="shared" si="11"/>
        <v>2131.7333333333331</v>
      </c>
      <c r="H68" s="26">
        <f t="shared" si="11"/>
        <v>2736.0666666666666</v>
      </c>
      <c r="I68" s="26">
        <f t="shared" si="11"/>
        <v>6076.2</v>
      </c>
      <c r="J68" s="26">
        <f t="shared" si="11"/>
        <v>6064.5333333333338</v>
      </c>
      <c r="K68" s="26">
        <f t="shared" si="11"/>
        <v>2411</v>
      </c>
      <c r="L68" s="26">
        <f t="shared" si="11"/>
        <v>1086.5</v>
      </c>
      <c r="M68" s="26">
        <f t="shared" si="11"/>
        <v>21</v>
      </c>
      <c r="N68" s="26">
        <f t="shared" si="11"/>
        <v>299.07142857142856</v>
      </c>
      <c r="O68" s="69">
        <f>AVERAGE(O53:O67)</f>
        <v>21883.133333333335</v>
      </c>
      <c r="P68" s="1"/>
    </row>
    <row r="69" spans="1:16" ht="14.25" thickTop="1" thickBot="1" x14ac:dyDescent="0.25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ht="13.5" thickTop="1" x14ac:dyDescent="0.2">
      <c r="A70" s="146" t="s">
        <v>27</v>
      </c>
      <c r="B70" s="125">
        <v>2024</v>
      </c>
      <c r="C70" s="130">
        <v>0</v>
      </c>
      <c r="D70" s="127">
        <v>0</v>
      </c>
      <c r="E70" s="127">
        <v>1294</v>
      </c>
      <c r="F70" s="127">
        <v>1828</v>
      </c>
      <c r="G70" s="127">
        <v>4021</v>
      </c>
      <c r="H70" s="127">
        <v>3891</v>
      </c>
      <c r="I70" s="127">
        <v>7167</v>
      </c>
      <c r="J70" s="127">
        <v>7402</v>
      </c>
      <c r="K70" s="127"/>
      <c r="L70" s="127"/>
      <c r="M70" s="127"/>
      <c r="N70" s="128"/>
      <c r="O70" s="129">
        <f t="shared" ref="O70:O75" si="12">SUM(C70:N70)</f>
        <v>25603</v>
      </c>
      <c r="P70" s="1"/>
    </row>
    <row r="71" spans="1:16" x14ac:dyDescent="0.2">
      <c r="A71" s="147"/>
      <c r="B71" s="99">
        <v>2023</v>
      </c>
      <c r="C71" s="106">
        <v>0</v>
      </c>
      <c r="D71" s="82">
        <v>0</v>
      </c>
      <c r="E71" s="82">
        <v>0</v>
      </c>
      <c r="F71" s="82">
        <v>2295</v>
      </c>
      <c r="G71" s="82">
        <v>3258</v>
      </c>
      <c r="H71" s="82">
        <v>4047</v>
      </c>
      <c r="I71" s="82">
        <v>7434</v>
      </c>
      <c r="J71" s="82">
        <v>6662</v>
      </c>
      <c r="K71" s="82">
        <v>4057</v>
      </c>
      <c r="L71" s="82">
        <v>1203</v>
      </c>
      <c r="M71" s="82">
        <v>0</v>
      </c>
      <c r="N71" s="83">
        <v>0</v>
      </c>
      <c r="O71" s="10">
        <f t="shared" si="12"/>
        <v>28956</v>
      </c>
      <c r="P71" s="1"/>
    </row>
    <row r="72" spans="1:16" x14ac:dyDescent="0.2">
      <c r="A72" s="147"/>
      <c r="B72" s="131">
        <v>2022</v>
      </c>
      <c r="C72" s="106">
        <v>0</v>
      </c>
      <c r="D72" s="82">
        <v>0</v>
      </c>
      <c r="E72" s="82">
        <v>0</v>
      </c>
      <c r="F72" s="82">
        <v>1993</v>
      </c>
      <c r="G72" s="82">
        <v>3160</v>
      </c>
      <c r="H72" s="82">
        <v>3161</v>
      </c>
      <c r="I72" s="82">
        <v>7923</v>
      </c>
      <c r="J72" s="82">
        <v>7072</v>
      </c>
      <c r="K72" s="82">
        <v>2599</v>
      </c>
      <c r="L72" s="82">
        <v>2022</v>
      </c>
      <c r="M72" s="82">
        <v>0</v>
      </c>
      <c r="N72" s="83">
        <v>0</v>
      </c>
      <c r="O72" s="10">
        <f t="shared" si="12"/>
        <v>27930</v>
      </c>
      <c r="P72" s="1"/>
    </row>
    <row r="73" spans="1:16" x14ac:dyDescent="0.2">
      <c r="A73" s="147"/>
      <c r="B73" s="99">
        <v>2021</v>
      </c>
      <c r="C73" s="106">
        <v>0</v>
      </c>
      <c r="D73" s="82">
        <v>0</v>
      </c>
      <c r="E73" s="82">
        <v>0</v>
      </c>
      <c r="F73" s="82">
        <v>0</v>
      </c>
      <c r="G73" s="82">
        <v>3</v>
      </c>
      <c r="H73" s="82">
        <v>2907</v>
      </c>
      <c r="I73" s="82">
        <v>8530</v>
      </c>
      <c r="J73" s="82">
        <v>8100</v>
      </c>
      <c r="K73" s="82">
        <v>3123</v>
      </c>
      <c r="L73" s="82">
        <v>1920</v>
      </c>
      <c r="M73" s="82">
        <v>0</v>
      </c>
      <c r="N73" s="83">
        <v>0</v>
      </c>
      <c r="O73" s="10">
        <f t="shared" si="12"/>
        <v>24583</v>
      </c>
      <c r="P73" s="1"/>
    </row>
    <row r="74" spans="1:16" x14ac:dyDescent="0.2">
      <c r="A74" s="147"/>
      <c r="B74" s="99">
        <v>2020</v>
      </c>
      <c r="C74" s="106">
        <v>0</v>
      </c>
      <c r="D74" s="82">
        <v>0</v>
      </c>
      <c r="E74" s="82">
        <v>0</v>
      </c>
      <c r="F74" s="82">
        <v>0</v>
      </c>
      <c r="G74" s="82">
        <v>466</v>
      </c>
      <c r="H74" s="82">
        <v>3158</v>
      </c>
      <c r="I74" s="82">
        <v>9899</v>
      </c>
      <c r="J74" s="82">
        <v>9644</v>
      </c>
      <c r="K74" s="82">
        <v>3717</v>
      </c>
      <c r="L74" s="82">
        <v>334</v>
      </c>
      <c r="M74" s="82">
        <v>0</v>
      </c>
      <c r="N74" s="83">
        <v>0</v>
      </c>
      <c r="O74" s="10">
        <f t="shared" si="12"/>
        <v>27218</v>
      </c>
      <c r="P74" s="1"/>
    </row>
    <row r="75" spans="1:16" x14ac:dyDescent="0.2">
      <c r="A75" s="147"/>
      <c r="B75" s="99">
        <v>2019</v>
      </c>
      <c r="C75" s="106">
        <v>0</v>
      </c>
      <c r="D75" s="82">
        <v>0</v>
      </c>
      <c r="E75" s="82">
        <v>303</v>
      </c>
      <c r="F75" s="82">
        <v>2572</v>
      </c>
      <c r="G75" s="82">
        <v>3719</v>
      </c>
      <c r="H75" s="82">
        <v>4578</v>
      </c>
      <c r="I75" s="82">
        <v>8676</v>
      </c>
      <c r="J75" s="82">
        <v>9871</v>
      </c>
      <c r="K75" s="82">
        <v>3590</v>
      </c>
      <c r="L75" s="82">
        <v>1959</v>
      </c>
      <c r="M75" s="82">
        <v>0</v>
      </c>
      <c r="N75" s="83">
        <v>343</v>
      </c>
      <c r="O75" s="10">
        <f t="shared" si="12"/>
        <v>35611</v>
      </c>
      <c r="P75" s="1"/>
    </row>
    <row r="76" spans="1:16" x14ac:dyDescent="0.2">
      <c r="A76" s="147"/>
      <c r="B76" s="55">
        <v>2018</v>
      </c>
      <c r="C76" s="8">
        <v>0</v>
      </c>
      <c r="D76" s="9">
        <v>5</v>
      </c>
      <c r="E76" s="9">
        <v>706</v>
      </c>
      <c r="F76" s="9">
        <v>2282</v>
      </c>
      <c r="G76" s="9">
        <v>3745</v>
      </c>
      <c r="H76" s="9">
        <v>3600</v>
      </c>
      <c r="I76" s="9">
        <v>9489</v>
      </c>
      <c r="J76" s="9">
        <v>9152</v>
      </c>
      <c r="K76" s="9">
        <v>3639</v>
      </c>
      <c r="L76" s="9">
        <v>1174</v>
      </c>
      <c r="M76" s="9">
        <v>0</v>
      </c>
      <c r="N76" s="12">
        <v>682</v>
      </c>
      <c r="O76" s="10">
        <f t="shared" ref="O76:O84" si="13">SUM(C76:N76)</f>
        <v>34474</v>
      </c>
      <c r="P76" s="1"/>
    </row>
    <row r="77" spans="1:16" x14ac:dyDescent="0.2">
      <c r="A77" s="147"/>
      <c r="B77" s="95">
        <v>2017</v>
      </c>
      <c r="C77" s="94">
        <v>0</v>
      </c>
      <c r="D77" s="9">
        <v>0</v>
      </c>
      <c r="E77" s="9">
        <v>3</v>
      </c>
      <c r="F77" s="9">
        <v>2942</v>
      </c>
      <c r="G77" s="9">
        <v>3720</v>
      </c>
      <c r="H77" s="9">
        <v>4212</v>
      </c>
      <c r="I77" s="9">
        <v>9277</v>
      </c>
      <c r="J77" s="9">
        <v>8416</v>
      </c>
      <c r="K77" s="9">
        <v>3738</v>
      </c>
      <c r="L77" s="9">
        <v>1207</v>
      </c>
      <c r="M77" s="9">
        <v>0</v>
      </c>
      <c r="N77" s="9">
        <v>0</v>
      </c>
      <c r="O77" s="10">
        <f t="shared" si="13"/>
        <v>33515</v>
      </c>
      <c r="P77" s="1"/>
    </row>
    <row r="78" spans="1:16" x14ac:dyDescent="0.2">
      <c r="A78" s="147"/>
      <c r="B78" s="6">
        <v>2016</v>
      </c>
      <c r="C78" s="8">
        <v>0</v>
      </c>
      <c r="D78" s="9">
        <v>0</v>
      </c>
      <c r="E78" s="9">
        <v>1100</v>
      </c>
      <c r="F78" s="9">
        <v>1438</v>
      </c>
      <c r="G78" s="9">
        <v>4317</v>
      </c>
      <c r="H78" s="9">
        <v>3988</v>
      </c>
      <c r="I78" s="9">
        <v>9596</v>
      </c>
      <c r="J78" s="9">
        <v>8306</v>
      </c>
      <c r="K78" s="9">
        <v>3305</v>
      </c>
      <c r="L78" s="9">
        <v>1578</v>
      </c>
      <c r="M78" s="9">
        <v>264</v>
      </c>
      <c r="N78" s="12">
        <v>457</v>
      </c>
      <c r="O78" s="10">
        <f t="shared" si="13"/>
        <v>34349</v>
      </c>
      <c r="P78" s="1"/>
    </row>
    <row r="79" spans="1:16" x14ac:dyDescent="0.2">
      <c r="A79" s="147"/>
      <c r="B79" s="6">
        <v>2015</v>
      </c>
      <c r="C79" s="8">
        <v>0</v>
      </c>
      <c r="D79" s="9">
        <v>0</v>
      </c>
      <c r="E79" s="9">
        <v>0</v>
      </c>
      <c r="F79" s="9">
        <v>2028</v>
      </c>
      <c r="G79" s="9">
        <v>4882</v>
      </c>
      <c r="H79" s="9">
        <v>4474</v>
      </c>
      <c r="I79" s="9">
        <v>7630</v>
      </c>
      <c r="J79" s="9">
        <v>7345</v>
      </c>
      <c r="K79" s="9">
        <v>3444</v>
      </c>
      <c r="L79" s="9">
        <v>1698</v>
      </c>
      <c r="M79" s="9">
        <v>170</v>
      </c>
      <c r="N79" s="12">
        <v>0</v>
      </c>
      <c r="O79" s="13">
        <f t="shared" si="13"/>
        <v>31671</v>
      </c>
      <c r="P79" s="1"/>
    </row>
    <row r="80" spans="1:16" x14ac:dyDescent="0.2">
      <c r="A80" s="147"/>
      <c r="B80" s="6">
        <v>2014</v>
      </c>
      <c r="C80" s="8">
        <v>0</v>
      </c>
      <c r="D80" s="9">
        <v>0</v>
      </c>
      <c r="E80" s="9">
        <v>0</v>
      </c>
      <c r="F80" s="9">
        <v>2406</v>
      </c>
      <c r="G80" s="9">
        <v>4091</v>
      </c>
      <c r="H80" s="9">
        <v>4231</v>
      </c>
      <c r="I80" s="9">
        <v>6604</v>
      </c>
      <c r="J80" s="9">
        <v>7335</v>
      </c>
      <c r="K80" s="9">
        <v>2592</v>
      </c>
      <c r="L80" s="9">
        <v>1744</v>
      </c>
      <c r="M80" s="9">
        <v>106</v>
      </c>
      <c r="N80" s="12">
        <v>537</v>
      </c>
      <c r="O80" s="13">
        <f t="shared" si="13"/>
        <v>29646</v>
      </c>
      <c r="P80" s="1"/>
    </row>
    <row r="81" spans="1:16" ht="13.15" hidden="1" customHeight="1" x14ac:dyDescent="0.2">
      <c r="A81" s="147"/>
      <c r="B81" s="17">
        <v>2013</v>
      </c>
      <c r="C81" s="14">
        <v>0</v>
      </c>
      <c r="D81" s="15">
        <v>0</v>
      </c>
      <c r="E81" s="15">
        <v>232</v>
      </c>
      <c r="F81" s="15">
        <v>906</v>
      </c>
      <c r="G81" s="15">
        <v>3617</v>
      </c>
      <c r="H81" s="15">
        <v>4249</v>
      </c>
      <c r="I81" s="15">
        <v>6262</v>
      </c>
      <c r="J81" s="34">
        <v>6998</v>
      </c>
      <c r="K81" s="15">
        <v>2390</v>
      </c>
      <c r="L81" s="15">
        <v>1574</v>
      </c>
      <c r="M81" s="15">
        <v>0</v>
      </c>
      <c r="N81" s="16">
        <v>0</v>
      </c>
      <c r="O81" s="13">
        <f t="shared" si="13"/>
        <v>26228</v>
      </c>
      <c r="P81" s="1"/>
    </row>
    <row r="82" spans="1:16" ht="13.15" hidden="1" customHeight="1" x14ac:dyDescent="0.2">
      <c r="A82" s="147"/>
      <c r="B82" s="17">
        <v>2012</v>
      </c>
      <c r="C82" s="14">
        <v>0</v>
      </c>
      <c r="D82" s="15">
        <v>0</v>
      </c>
      <c r="E82" s="15">
        <v>3</v>
      </c>
      <c r="F82" s="15">
        <v>2000</v>
      </c>
      <c r="G82" s="15">
        <v>4385</v>
      </c>
      <c r="H82" s="15">
        <v>4170</v>
      </c>
      <c r="I82" s="15">
        <v>7478</v>
      </c>
      <c r="J82" s="34">
        <v>7987</v>
      </c>
      <c r="K82" s="15">
        <v>3817</v>
      </c>
      <c r="L82" s="15">
        <v>1160</v>
      </c>
      <c r="M82" s="15">
        <v>0</v>
      </c>
      <c r="N82" s="16">
        <v>0</v>
      </c>
      <c r="O82" s="13">
        <f t="shared" si="13"/>
        <v>31000</v>
      </c>
      <c r="P82" s="1"/>
    </row>
    <row r="83" spans="1:16" ht="13.15" hidden="1" customHeight="1" x14ac:dyDescent="0.2">
      <c r="A83" s="147"/>
      <c r="B83" s="17">
        <v>2011</v>
      </c>
      <c r="C83" s="14">
        <v>0</v>
      </c>
      <c r="D83" s="15">
        <v>0</v>
      </c>
      <c r="E83" s="15">
        <v>0</v>
      </c>
      <c r="F83" s="15">
        <v>2065</v>
      </c>
      <c r="G83" s="15">
        <v>3851</v>
      </c>
      <c r="H83" s="15">
        <v>4113</v>
      </c>
      <c r="I83" s="15">
        <v>6556</v>
      </c>
      <c r="J83" s="34">
        <v>7133</v>
      </c>
      <c r="K83" s="15">
        <v>3117</v>
      </c>
      <c r="L83" s="15">
        <v>1567</v>
      </c>
      <c r="M83" s="15">
        <v>0</v>
      </c>
      <c r="N83" s="16">
        <v>0</v>
      </c>
      <c r="O83" s="13">
        <f t="shared" si="13"/>
        <v>28402</v>
      </c>
      <c r="P83" s="1"/>
    </row>
    <row r="84" spans="1:16" ht="13.15" hidden="1" customHeight="1" x14ac:dyDescent="0.2">
      <c r="A84" s="148"/>
      <c r="B84" s="70">
        <v>2010</v>
      </c>
      <c r="C84" s="20">
        <v>0</v>
      </c>
      <c r="D84" s="21">
        <v>0</v>
      </c>
      <c r="E84" s="21">
        <v>1</v>
      </c>
      <c r="F84" s="21">
        <v>1764</v>
      </c>
      <c r="G84" s="21">
        <v>3721</v>
      </c>
      <c r="H84" s="21">
        <v>4169</v>
      </c>
      <c r="I84" s="21">
        <v>8353</v>
      </c>
      <c r="J84" s="35">
        <v>6397</v>
      </c>
      <c r="K84" s="21">
        <v>3500</v>
      </c>
      <c r="L84" s="21">
        <v>1512</v>
      </c>
      <c r="M84" s="21">
        <v>0</v>
      </c>
      <c r="N84" s="22">
        <v>0</v>
      </c>
      <c r="O84" s="71">
        <f t="shared" si="13"/>
        <v>29417</v>
      </c>
      <c r="P84" s="1"/>
    </row>
    <row r="85" spans="1:16" ht="13.5" thickBot="1" x14ac:dyDescent="0.25">
      <c r="A85" s="24" t="s">
        <v>16</v>
      </c>
      <c r="B85" s="25"/>
      <c r="C85" s="26">
        <f>AVERAGE(C70:C84)</f>
        <v>0</v>
      </c>
      <c r="D85" s="26">
        <f t="shared" ref="D85:N85" si="14">AVERAGE(D70:D84)</f>
        <v>0.33333333333333331</v>
      </c>
      <c r="E85" s="26">
        <f t="shared" si="14"/>
        <v>242.8</v>
      </c>
      <c r="F85" s="26">
        <f t="shared" si="14"/>
        <v>1767.9333333333334</v>
      </c>
      <c r="G85" s="26">
        <f t="shared" si="14"/>
        <v>3397.0666666666666</v>
      </c>
      <c r="H85" s="26">
        <f t="shared" si="14"/>
        <v>3929.8666666666668</v>
      </c>
      <c r="I85" s="26">
        <f t="shared" si="14"/>
        <v>8058.2666666666664</v>
      </c>
      <c r="J85" s="26">
        <f t="shared" si="14"/>
        <v>7854.666666666667</v>
      </c>
      <c r="K85" s="26">
        <f t="shared" si="14"/>
        <v>3330.5714285714284</v>
      </c>
      <c r="L85" s="26">
        <f t="shared" si="14"/>
        <v>1475.1428571428571</v>
      </c>
      <c r="M85" s="26">
        <f t="shared" si="14"/>
        <v>38.571428571428569</v>
      </c>
      <c r="N85" s="26">
        <f t="shared" si="14"/>
        <v>144.21428571428572</v>
      </c>
      <c r="O85" s="69">
        <f>AVERAGE(O70:O84)</f>
        <v>29906.866666666665</v>
      </c>
      <c r="P85" s="1"/>
    </row>
    <row r="86" spans="1:16" ht="14.25" thickTop="1" thickBot="1" x14ac:dyDescent="0.25">
      <c r="A86" s="1"/>
      <c r="B86" s="1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1"/>
    </row>
    <row r="87" spans="1:16" ht="13.5" thickTop="1" x14ac:dyDescent="0.2">
      <c r="A87" s="146" t="s">
        <v>28</v>
      </c>
      <c r="B87" s="125">
        <v>2024</v>
      </c>
      <c r="C87" s="130">
        <v>660</v>
      </c>
      <c r="D87" s="127">
        <v>1178</v>
      </c>
      <c r="E87" s="127">
        <v>9157</v>
      </c>
      <c r="F87" s="127">
        <v>5654</v>
      </c>
      <c r="G87" s="127">
        <v>10580</v>
      </c>
      <c r="H87" s="127">
        <v>7057</v>
      </c>
      <c r="I87" s="127">
        <v>12832</v>
      </c>
      <c r="J87" s="127">
        <v>12323</v>
      </c>
      <c r="K87" s="127"/>
      <c r="L87" s="127"/>
      <c r="M87" s="127"/>
      <c r="N87" s="128"/>
      <c r="O87" s="129">
        <f t="shared" ref="O87:O92" si="15">SUM(C87:N87)</f>
        <v>59441</v>
      </c>
      <c r="P87" s="1"/>
    </row>
    <row r="88" spans="1:16" x14ac:dyDescent="0.2">
      <c r="A88" s="147"/>
      <c r="B88" s="99">
        <v>2023</v>
      </c>
      <c r="C88" s="106">
        <v>751</v>
      </c>
      <c r="D88" s="82">
        <v>758</v>
      </c>
      <c r="E88" s="82">
        <v>922</v>
      </c>
      <c r="F88" s="82">
        <v>16502</v>
      </c>
      <c r="G88" s="82">
        <v>12255</v>
      </c>
      <c r="H88" s="82">
        <v>3439</v>
      </c>
      <c r="I88" s="82">
        <v>13846</v>
      </c>
      <c r="J88" s="82">
        <v>13416</v>
      </c>
      <c r="K88" s="82">
        <v>6254</v>
      </c>
      <c r="L88" s="82">
        <v>4136</v>
      </c>
      <c r="M88" s="82">
        <v>11883</v>
      </c>
      <c r="N88" s="83">
        <v>3492</v>
      </c>
      <c r="O88" s="10">
        <f t="shared" si="15"/>
        <v>87654</v>
      </c>
      <c r="P88" s="1"/>
    </row>
    <row r="89" spans="1:16" x14ac:dyDescent="0.2">
      <c r="A89" s="147"/>
      <c r="B89" s="133">
        <v>2022</v>
      </c>
      <c r="C89" s="134">
        <v>311</v>
      </c>
      <c r="D89" s="135">
        <v>698</v>
      </c>
      <c r="E89" s="135">
        <v>766</v>
      </c>
      <c r="F89" s="135">
        <v>14457</v>
      </c>
      <c r="G89" s="135">
        <v>10390</v>
      </c>
      <c r="H89" s="135">
        <v>8439</v>
      </c>
      <c r="I89" s="135">
        <v>16650</v>
      </c>
      <c r="J89" s="135">
        <v>14499</v>
      </c>
      <c r="K89" s="135">
        <v>4986</v>
      </c>
      <c r="L89" s="135">
        <v>6046</v>
      </c>
      <c r="M89" s="135">
        <v>11516</v>
      </c>
      <c r="N89" s="136">
        <v>3240</v>
      </c>
      <c r="O89" s="123">
        <f t="shared" si="15"/>
        <v>91998</v>
      </c>
      <c r="P89" s="1"/>
    </row>
    <row r="90" spans="1:16" x14ac:dyDescent="0.2">
      <c r="A90" s="147"/>
      <c r="B90" s="122">
        <v>2021</v>
      </c>
      <c r="C90" s="106">
        <v>0</v>
      </c>
      <c r="D90" s="82">
        <v>0</v>
      </c>
      <c r="E90" s="82">
        <v>0</v>
      </c>
      <c r="F90" s="82">
        <v>1245</v>
      </c>
      <c r="G90" s="82">
        <v>3570</v>
      </c>
      <c r="H90" s="82" t="s">
        <v>47</v>
      </c>
      <c r="I90" s="82">
        <v>16689</v>
      </c>
      <c r="J90" s="82">
        <v>18035</v>
      </c>
      <c r="K90" s="82">
        <v>6728</v>
      </c>
      <c r="L90" s="82">
        <v>6078</v>
      </c>
      <c r="M90" s="82">
        <v>478</v>
      </c>
      <c r="N90" s="83">
        <v>289</v>
      </c>
      <c r="O90" s="10">
        <f t="shared" si="15"/>
        <v>53112</v>
      </c>
      <c r="P90" s="1"/>
    </row>
    <row r="91" spans="1:16" x14ac:dyDescent="0.2">
      <c r="A91" s="147"/>
      <c r="B91" s="122">
        <v>2020</v>
      </c>
      <c r="C91" s="106">
        <v>1635</v>
      </c>
      <c r="D91" s="82">
        <v>939</v>
      </c>
      <c r="E91" s="82">
        <v>412</v>
      </c>
      <c r="F91" s="82">
        <v>0</v>
      </c>
      <c r="G91" s="82">
        <v>2415</v>
      </c>
      <c r="H91" s="82">
        <v>5789</v>
      </c>
      <c r="I91" s="82">
        <v>20122</v>
      </c>
      <c r="J91" s="82">
        <v>20438</v>
      </c>
      <c r="K91" s="82">
        <v>6583</v>
      </c>
      <c r="L91" s="82">
        <v>1667</v>
      </c>
      <c r="M91" s="82">
        <v>0</v>
      </c>
      <c r="N91" s="83">
        <v>52</v>
      </c>
      <c r="O91" s="123">
        <f t="shared" si="15"/>
        <v>60052</v>
      </c>
      <c r="P91" s="1"/>
    </row>
    <row r="92" spans="1:16" x14ac:dyDescent="0.2">
      <c r="A92" s="147"/>
      <c r="B92" s="118">
        <v>2019</v>
      </c>
      <c r="C92" s="106">
        <v>801</v>
      </c>
      <c r="D92" s="82">
        <v>602</v>
      </c>
      <c r="E92" s="82">
        <v>1684</v>
      </c>
      <c r="F92" s="82">
        <v>19013</v>
      </c>
      <c r="G92" s="82">
        <v>11711</v>
      </c>
      <c r="H92" s="82">
        <v>7387</v>
      </c>
      <c r="I92" s="82">
        <v>16518</v>
      </c>
      <c r="J92" s="82">
        <v>16686</v>
      </c>
      <c r="K92" s="82">
        <v>5788</v>
      </c>
      <c r="L92" s="82">
        <v>5476</v>
      </c>
      <c r="M92" s="82">
        <v>11589</v>
      </c>
      <c r="N92" s="83">
        <v>6522</v>
      </c>
      <c r="O92" s="10">
        <f t="shared" si="15"/>
        <v>103777</v>
      </c>
      <c r="P92" s="1"/>
    </row>
    <row r="93" spans="1:16" x14ac:dyDescent="0.2">
      <c r="A93" s="147"/>
      <c r="B93" s="112">
        <v>2018</v>
      </c>
      <c r="C93" s="94">
        <v>1356</v>
      </c>
      <c r="D93" s="9">
        <v>3902</v>
      </c>
      <c r="E93" s="9">
        <v>15866</v>
      </c>
      <c r="F93" s="9">
        <v>9812</v>
      </c>
      <c r="G93" s="9">
        <v>12832</v>
      </c>
      <c r="H93" s="9">
        <v>8280</v>
      </c>
      <c r="I93" s="9">
        <v>18479</v>
      </c>
      <c r="J93" s="9">
        <v>17473</v>
      </c>
      <c r="K93" s="9">
        <v>7909</v>
      </c>
      <c r="L93" s="9">
        <v>5321</v>
      </c>
      <c r="M93" s="9">
        <v>1377</v>
      </c>
      <c r="N93" s="96">
        <v>12904</v>
      </c>
      <c r="O93" s="10">
        <f t="shared" ref="O93:O101" si="16">SUM(C93:N93)</f>
        <v>115511</v>
      </c>
      <c r="P93" s="1"/>
    </row>
    <row r="94" spans="1:16" x14ac:dyDescent="0.2">
      <c r="A94" s="147"/>
      <c r="B94" s="95">
        <v>2017</v>
      </c>
      <c r="C94" s="8">
        <v>1263</v>
      </c>
      <c r="D94" s="9">
        <v>2302</v>
      </c>
      <c r="E94" s="9">
        <v>5089</v>
      </c>
      <c r="F94" s="9">
        <v>19462</v>
      </c>
      <c r="G94" s="9">
        <v>13637</v>
      </c>
      <c r="H94" s="9">
        <v>8787</v>
      </c>
      <c r="I94" s="9">
        <v>20570</v>
      </c>
      <c r="J94" s="9">
        <v>19508</v>
      </c>
      <c r="K94" s="9">
        <v>8218</v>
      </c>
      <c r="L94" s="9">
        <v>5544</v>
      </c>
      <c r="M94" s="9">
        <v>2878</v>
      </c>
      <c r="N94" s="12">
        <v>14253</v>
      </c>
      <c r="O94" s="13">
        <f t="shared" si="16"/>
        <v>121511</v>
      </c>
      <c r="P94" s="1"/>
    </row>
    <row r="95" spans="1:16" x14ac:dyDescent="0.2">
      <c r="A95" s="147"/>
      <c r="B95" s="6">
        <v>2016</v>
      </c>
      <c r="C95" s="8">
        <v>3237</v>
      </c>
      <c r="D95" s="9">
        <v>1069</v>
      </c>
      <c r="E95" s="9">
        <v>15197</v>
      </c>
      <c r="F95" s="9">
        <v>7543</v>
      </c>
      <c r="G95" s="9">
        <v>14435</v>
      </c>
      <c r="H95" s="9">
        <v>9129</v>
      </c>
      <c r="I95" s="9">
        <v>22730</v>
      </c>
      <c r="J95" s="9">
        <v>22159</v>
      </c>
      <c r="K95" s="9">
        <v>9799</v>
      </c>
      <c r="L95" s="9">
        <v>5985</v>
      </c>
      <c r="M95" s="9">
        <v>12724</v>
      </c>
      <c r="N95" s="12">
        <v>2614</v>
      </c>
      <c r="O95" s="10">
        <f t="shared" si="16"/>
        <v>126621</v>
      </c>
      <c r="P95" s="1"/>
    </row>
    <row r="96" spans="1:16" x14ac:dyDescent="0.2">
      <c r="A96" s="147"/>
      <c r="B96" s="6">
        <v>2015</v>
      </c>
      <c r="C96" s="8">
        <v>3308</v>
      </c>
      <c r="D96" s="9">
        <v>3339</v>
      </c>
      <c r="E96" s="9">
        <v>6802</v>
      </c>
      <c r="F96" s="9">
        <v>9827</v>
      </c>
      <c r="G96" s="9">
        <v>13993</v>
      </c>
      <c r="H96" s="9">
        <v>8365</v>
      </c>
      <c r="I96" s="9">
        <v>18792</v>
      </c>
      <c r="J96" s="9">
        <v>18747</v>
      </c>
      <c r="K96" s="9">
        <v>7789</v>
      </c>
      <c r="L96" s="9">
        <v>6072</v>
      </c>
      <c r="M96" s="9">
        <v>11760</v>
      </c>
      <c r="N96" s="12">
        <v>2408</v>
      </c>
      <c r="O96" s="10">
        <f t="shared" si="16"/>
        <v>111202</v>
      </c>
      <c r="P96" s="1"/>
    </row>
    <row r="97" spans="1:16" x14ac:dyDescent="0.2">
      <c r="A97" s="147"/>
      <c r="B97" s="6">
        <v>2014</v>
      </c>
      <c r="C97" s="8">
        <v>4472</v>
      </c>
      <c r="D97" s="9">
        <v>3214</v>
      </c>
      <c r="E97" s="9">
        <v>2865</v>
      </c>
      <c r="F97" s="9">
        <v>11595</v>
      </c>
      <c r="G97" s="9">
        <v>12576</v>
      </c>
      <c r="H97" s="9">
        <v>9345</v>
      </c>
      <c r="I97" s="9">
        <v>18203</v>
      </c>
      <c r="J97" s="9">
        <v>24407</v>
      </c>
      <c r="K97" s="9">
        <v>7952</v>
      </c>
      <c r="L97" s="9">
        <v>7701</v>
      </c>
      <c r="M97" s="9">
        <v>8904</v>
      </c>
      <c r="N97" s="12">
        <v>2777</v>
      </c>
      <c r="O97" s="10">
        <f t="shared" si="16"/>
        <v>114011</v>
      </c>
      <c r="P97" s="1"/>
    </row>
    <row r="98" spans="1:16" ht="13.15" hidden="1" customHeight="1" x14ac:dyDescent="0.2">
      <c r="A98" s="147"/>
      <c r="B98" s="17">
        <v>2013</v>
      </c>
      <c r="C98" s="14">
        <v>3672</v>
      </c>
      <c r="D98" s="15">
        <v>2855</v>
      </c>
      <c r="E98" s="15">
        <v>7248</v>
      </c>
      <c r="F98" s="15">
        <v>5178</v>
      </c>
      <c r="G98" s="15">
        <v>10136</v>
      </c>
      <c r="H98" s="15">
        <v>9112</v>
      </c>
      <c r="I98" s="15">
        <v>16829</v>
      </c>
      <c r="J98" s="34">
        <v>18810</v>
      </c>
      <c r="K98" s="15">
        <v>6662</v>
      </c>
      <c r="L98" s="15">
        <v>6880</v>
      </c>
      <c r="M98" s="15">
        <v>6020</v>
      </c>
      <c r="N98" s="16">
        <v>6698</v>
      </c>
      <c r="O98" s="13">
        <f t="shared" si="16"/>
        <v>100100</v>
      </c>
      <c r="P98" s="1"/>
    </row>
    <row r="99" spans="1:16" ht="13.15" hidden="1" customHeight="1" x14ac:dyDescent="0.2">
      <c r="A99" s="147"/>
      <c r="B99" s="17">
        <v>2012</v>
      </c>
      <c r="C99" s="14">
        <v>3061</v>
      </c>
      <c r="D99" s="15">
        <v>2936</v>
      </c>
      <c r="E99" s="15">
        <v>4048</v>
      </c>
      <c r="F99" s="15">
        <v>9245</v>
      </c>
      <c r="G99" s="15">
        <v>12884</v>
      </c>
      <c r="H99" s="15">
        <v>10331</v>
      </c>
      <c r="I99" s="15">
        <v>17196</v>
      </c>
      <c r="J99" s="34">
        <v>20557</v>
      </c>
      <c r="K99" s="15">
        <v>8029</v>
      </c>
      <c r="L99" s="15">
        <v>5420</v>
      </c>
      <c r="M99" s="15">
        <v>3234</v>
      </c>
      <c r="N99" s="16">
        <v>9848</v>
      </c>
      <c r="O99" s="13">
        <f t="shared" si="16"/>
        <v>106789</v>
      </c>
      <c r="P99" s="1"/>
    </row>
    <row r="100" spans="1:16" ht="13.15" hidden="1" customHeight="1" x14ac:dyDescent="0.2">
      <c r="A100" s="147"/>
      <c r="B100" s="17">
        <v>2011</v>
      </c>
      <c r="C100" s="14">
        <v>2405</v>
      </c>
      <c r="D100" s="15">
        <v>2443</v>
      </c>
      <c r="E100" s="15">
        <v>2775</v>
      </c>
      <c r="F100" s="15">
        <v>12966</v>
      </c>
      <c r="G100" s="15">
        <v>13770</v>
      </c>
      <c r="H100" s="15">
        <v>10540</v>
      </c>
      <c r="I100" s="15">
        <v>24234</v>
      </c>
      <c r="J100" s="34">
        <v>21017</v>
      </c>
      <c r="K100" s="15">
        <v>9931</v>
      </c>
      <c r="L100" s="15">
        <v>8238</v>
      </c>
      <c r="M100" s="15">
        <v>3652</v>
      </c>
      <c r="N100" s="16">
        <v>10151</v>
      </c>
      <c r="O100" s="13">
        <f t="shared" si="16"/>
        <v>122122</v>
      </c>
      <c r="P100" s="1"/>
    </row>
    <row r="101" spans="1:16" ht="13.15" hidden="1" customHeight="1" x14ac:dyDescent="0.2">
      <c r="A101" s="148"/>
      <c r="B101" s="70">
        <v>2010</v>
      </c>
      <c r="C101" s="20">
        <v>3326</v>
      </c>
      <c r="D101" s="21">
        <v>1406</v>
      </c>
      <c r="E101" s="21">
        <v>7284</v>
      </c>
      <c r="F101" s="21">
        <v>7147</v>
      </c>
      <c r="G101" s="21">
        <v>14264</v>
      </c>
      <c r="H101" s="21">
        <v>11914</v>
      </c>
      <c r="I101" s="21">
        <v>24093</v>
      </c>
      <c r="J101" s="35">
        <v>25755</v>
      </c>
      <c r="K101" s="21">
        <v>8851</v>
      </c>
      <c r="L101" s="21">
        <v>7419</v>
      </c>
      <c r="M101" s="21">
        <v>4276</v>
      </c>
      <c r="N101" s="22">
        <v>6787</v>
      </c>
      <c r="O101" s="71">
        <f t="shared" si="16"/>
        <v>122522</v>
      </c>
      <c r="P101" s="1"/>
    </row>
    <row r="102" spans="1:16" ht="13.5" thickBot="1" x14ac:dyDescent="0.25">
      <c r="A102" s="24" t="s">
        <v>16</v>
      </c>
      <c r="B102" s="25"/>
      <c r="C102" s="26">
        <f>AVERAGE(C87:C101)</f>
        <v>2017.2</v>
      </c>
      <c r="D102" s="26">
        <f t="shared" ref="D102:N102" si="17">AVERAGE(D87:D101)</f>
        <v>1842.7333333333333</v>
      </c>
      <c r="E102" s="26">
        <f t="shared" si="17"/>
        <v>5341</v>
      </c>
      <c r="F102" s="26">
        <f t="shared" si="17"/>
        <v>9976.4</v>
      </c>
      <c r="G102" s="26">
        <f t="shared" si="17"/>
        <v>11296.533333333333</v>
      </c>
      <c r="H102" s="26">
        <f t="shared" si="17"/>
        <v>8422.4285714285706</v>
      </c>
      <c r="I102" s="26">
        <f t="shared" si="17"/>
        <v>18518.866666666665</v>
      </c>
      <c r="J102" s="26">
        <f t="shared" si="17"/>
        <v>18922</v>
      </c>
      <c r="K102" s="26">
        <f t="shared" si="17"/>
        <v>7534.2142857142853</v>
      </c>
      <c r="L102" s="26">
        <f t="shared" si="17"/>
        <v>5855.9285714285716</v>
      </c>
      <c r="M102" s="26">
        <f t="shared" si="17"/>
        <v>6449.3571428571431</v>
      </c>
      <c r="N102" s="26">
        <f t="shared" si="17"/>
        <v>5859.6428571428569</v>
      </c>
      <c r="O102" s="69">
        <f>AVERAGE(O87:O101)</f>
        <v>99761.53333333334</v>
      </c>
      <c r="P102" s="1"/>
    </row>
    <row r="103" spans="1:16" ht="14.25" thickTop="1" thickBot="1" x14ac:dyDescent="0.25">
      <c r="A103" s="72"/>
      <c r="B103" s="73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1"/>
    </row>
    <row r="104" spans="1:16" ht="13.5" thickTop="1" x14ac:dyDescent="0.2">
      <c r="A104" s="146" t="s">
        <v>29</v>
      </c>
      <c r="B104" s="125">
        <v>2024</v>
      </c>
      <c r="C104" s="130">
        <v>0</v>
      </c>
      <c r="D104" s="127">
        <v>44</v>
      </c>
      <c r="E104" s="127">
        <v>2481</v>
      </c>
      <c r="F104" s="127">
        <v>4312</v>
      </c>
      <c r="G104" s="127">
        <v>10535</v>
      </c>
      <c r="H104" s="127">
        <v>11379</v>
      </c>
      <c r="I104" s="127">
        <v>26819</v>
      </c>
      <c r="J104" s="127">
        <v>23723</v>
      </c>
      <c r="K104" s="127"/>
      <c r="L104" s="127"/>
      <c r="M104" s="127"/>
      <c r="N104" s="128"/>
      <c r="O104" s="139">
        <f t="shared" ref="O104:O109" si="18">SUM(C104:N104)</f>
        <v>79293</v>
      </c>
      <c r="P104" s="1"/>
    </row>
    <row r="105" spans="1:16" x14ac:dyDescent="0.2">
      <c r="A105" s="147"/>
      <c r="B105" s="99">
        <v>2023</v>
      </c>
      <c r="C105" s="106">
        <v>0</v>
      </c>
      <c r="D105" s="82">
        <v>0</v>
      </c>
      <c r="E105" s="82">
        <v>0</v>
      </c>
      <c r="F105" s="82">
        <v>6225</v>
      </c>
      <c r="G105" s="82">
        <v>12339</v>
      </c>
      <c r="H105" s="82">
        <v>12757</v>
      </c>
      <c r="I105" s="82">
        <v>27592</v>
      </c>
      <c r="J105" s="82">
        <v>21400</v>
      </c>
      <c r="K105" s="82">
        <v>10655</v>
      </c>
      <c r="L105" s="82">
        <v>4198</v>
      </c>
      <c r="M105" s="82">
        <v>0</v>
      </c>
      <c r="N105" s="83">
        <v>0</v>
      </c>
      <c r="O105" s="10">
        <f t="shared" si="18"/>
        <v>95166</v>
      </c>
      <c r="P105" s="1"/>
    </row>
    <row r="106" spans="1:16" x14ac:dyDescent="0.2">
      <c r="A106" s="147"/>
      <c r="B106" s="99">
        <v>2022</v>
      </c>
      <c r="C106" s="106">
        <v>0</v>
      </c>
      <c r="D106" s="82">
        <v>0</v>
      </c>
      <c r="E106" s="82">
        <v>0</v>
      </c>
      <c r="F106" s="82">
        <v>4617</v>
      </c>
      <c r="G106" s="82">
        <v>8763</v>
      </c>
      <c r="H106" s="82">
        <v>10434</v>
      </c>
      <c r="I106" s="82">
        <v>26074</v>
      </c>
      <c r="J106" s="82">
        <v>24743</v>
      </c>
      <c r="K106" s="82">
        <v>6363</v>
      </c>
      <c r="L106" s="82">
        <v>4753</v>
      </c>
      <c r="M106" s="82">
        <v>30</v>
      </c>
      <c r="N106" s="83">
        <v>0</v>
      </c>
      <c r="O106" s="10">
        <f t="shared" si="18"/>
        <v>85777</v>
      </c>
      <c r="P106" s="1"/>
    </row>
    <row r="107" spans="1:16" x14ac:dyDescent="0.2">
      <c r="A107" s="147"/>
      <c r="B107" s="99">
        <v>2021</v>
      </c>
      <c r="C107" s="106">
        <v>0</v>
      </c>
      <c r="D107" s="82">
        <v>0</v>
      </c>
      <c r="E107" s="82">
        <v>0</v>
      </c>
      <c r="F107" s="82">
        <v>0</v>
      </c>
      <c r="G107" s="82">
        <v>6235</v>
      </c>
      <c r="H107" s="82">
        <v>10137</v>
      </c>
      <c r="I107" s="82">
        <v>33022</v>
      </c>
      <c r="J107" s="82">
        <v>30652</v>
      </c>
      <c r="K107" s="82">
        <v>10188</v>
      </c>
      <c r="L107" s="82">
        <v>6751</v>
      </c>
      <c r="M107" s="82">
        <v>0</v>
      </c>
      <c r="N107" s="83">
        <v>0</v>
      </c>
      <c r="O107" s="10">
        <f t="shared" si="18"/>
        <v>96985</v>
      </c>
      <c r="P107" s="1"/>
    </row>
    <row r="108" spans="1:16" x14ac:dyDescent="0.2">
      <c r="A108" s="147"/>
      <c r="B108" s="99">
        <v>2020</v>
      </c>
      <c r="C108" s="102">
        <v>0</v>
      </c>
      <c r="D108" s="82">
        <v>0</v>
      </c>
      <c r="E108" s="82">
        <v>0</v>
      </c>
      <c r="F108" s="82">
        <v>0</v>
      </c>
      <c r="G108" s="82">
        <v>4184</v>
      </c>
      <c r="H108" s="82">
        <v>9892</v>
      </c>
      <c r="I108" s="82">
        <v>38095</v>
      </c>
      <c r="J108" s="82">
        <v>34578</v>
      </c>
      <c r="K108" s="82">
        <v>11204</v>
      </c>
      <c r="L108" s="82">
        <v>1709</v>
      </c>
      <c r="M108" s="82">
        <v>0</v>
      </c>
      <c r="N108" s="89">
        <v>0</v>
      </c>
      <c r="O108" s="10">
        <f t="shared" si="18"/>
        <v>99662</v>
      </c>
      <c r="P108" s="1"/>
    </row>
    <row r="109" spans="1:16" x14ac:dyDescent="0.2">
      <c r="A109" s="147"/>
      <c r="B109" s="99">
        <v>2019</v>
      </c>
      <c r="C109" s="106">
        <v>0</v>
      </c>
      <c r="D109" s="82">
        <v>0</v>
      </c>
      <c r="E109" s="82">
        <v>2064</v>
      </c>
      <c r="F109" s="82">
        <v>7359</v>
      </c>
      <c r="G109" s="82">
        <v>12149</v>
      </c>
      <c r="H109" s="82">
        <v>14682</v>
      </c>
      <c r="I109" s="82">
        <v>32538</v>
      </c>
      <c r="J109" s="82">
        <v>33257</v>
      </c>
      <c r="K109" s="82">
        <v>8410</v>
      </c>
      <c r="L109" s="82">
        <v>6489</v>
      </c>
      <c r="M109" s="82">
        <v>0</v>
      </c>
      <c r="N109" s="83">
        <v>0</v>
      </c>
      <c r="O109" s="10">
        <f t="shared" si="18"/>
        <v>116948</v>
      </c>
      <c r="P109" s="1"/>
    </row>
    <row r="110" spans="1:16" x14ac:dyDescent="0.2">
      <c r="A110" s="147"/>
      <c r="B110" s="95">
        <v>2018</v>
      </c>
      <c r="C110" s="76">
        <v>0</v>
      </c>
      <c r="D110" s="85">
        <v>0</v>
      </c>
      <c r="E110" s="85">
        <v>964</v>
      </c>
      <c r="F110" s="85">
        <v>7021</v>
      </c>
      <c r="G110" s="85">
        <v>14197</v>
      </c>
      <c r="H110" s="85">
        <v>11946</v>
      </c>
      <c r="I110" s="85">
        <v>31669</v>
      </c>
      <c r="J110" s="85">
        <v>28838</v>
      </c>
      <c r="K110" s="85">
        <v>10654</v>
      </c>
      <c r="L110" s="85">
        <v>4250</v>
      </c>
      <c r="M110" s="85">
        <v>0</v>
      </c>
      <c r="N110" s="76">
        <v>0</v>
      </c>
      <c r="O110" s="10">
        <f t="shared" ref="O110:O118" si="19">SUM(C110:N110)</f>
        <v>109539</v>
      </c>
      <c r="P110" s="1"/>
    </row>
    <row r="111" spans="1:16" x14ac:dyDescent="0.2">
      <c r="A111" s="147"/>
      <c r="B111" s="95">
        <v>2017</v>
      </c>
      <c r="C111" s="98">
        <v>0</v>
      </c>
      <c r="D111" s="15">
        <v>0</v>
      </c>
      <c r="E111" s="15">
        <v>3</v>
      </c>
      <c r="F111" s="15">
        <v>6159</v>
      </c>
      <c r="G111" s="15">
        <v>12026</v>
      </c>
      <c r="H111" s="15">
        <v>12906</v>
      </c>
      <c r="I111" s="15">
        <v>35163</v>
      </c>
      <c r="J111" s="15">
        <v>33442</v>
      </c>
      <c r="K111" s="15">
        <v>8935</v>
      </c>
      <c r="L111" s="15">
        <v>3514</v>
      </c>
      <c r="M111" s="15">
        <v>0</v>
      </c>
      <c r="N111" s="16">
        <v>0</v>
      </c>
      <c r="O111" s="10">
        <f t="shared" si="19"/>
        <v>112148</v>
      </c>
      <c r="P111" s="1"/>
    </row>
    <row r="112" spans="1:16" x14ac:dyDescent="0.2">
      <c r="A112" s="147"/>
      <c r="B112" s="6">
        <v>2016</v>
      </c>
      <c r="C112" s="8">
        <v>0</v>
      </c>
      <c r="D112" s="9">
        <v>0</v>
      </c>
      <c r="E112" s="9">
        <v>2230</v>
      </c>
      <c r="F112" s="9">
        <v>3708</v>
      </c>
      <c r="G112" s="9">
        <v>11732</v>
      </c>
      <c r="H112" s="9">
        <v>11429</v>
      </c>
      <c r="I112" s="9">
        <v>34119</v>
      </c>
      <c r="J112" s="9">
        <v>32984</v>
      </c>
      <c r="K112" s="9">
        <v>9328</v>
      </c>
      <c r="L112" s="9">
        <v>4192</v>
      </c>
      <c r="M112" s="9">
        <v>0</v>
      </c>
      <c r="N112" s="12">
        <v>0</v>
      </c>
      <c r="O112" s="10">
        <f t="shared" si="19"/>
        <v>109722</v>
      </c>
      <c r="P112" s="1"/>
    </row>
    <row r="113" spans="1:16" x14ac:dyDescent="0.2">
      <c r="A113" s="147"/>
      <c r="B113" s="6">
        <v>2015</v>
      </c>
      <c r="C113" s="8">
        <v>0</v>
      </c>
      <c r="D113" s="9">
        <v>0</v>
      </c>
      <c r="E113" s="9">
        <v>0</v>
      </c>
      <c r="F113" s="9">
        <v>4613</v>
      </c>
      <c r="G113" s="9">
        <v>14455</v>
      </c>
      <c r="H113" s="9">
        <v>11747</v>
      </c>
      <c r="I113" s="9">
        <v>32119</v>
      </c>
      <c r="J113" s="9">
        <v>29272</v>
      </c>
      <c r="K113" s="9">
        <v>9779</v>
      </c>
      <c r="L113" s="9">
        <v>3883</v>
      </c>
      <c r="M113" s="9">
        <v>387</v>
      </c>
      <c r="N113" s="12">
        <v>0</v>
      </c>
      <c r="O113" s="10">
        <f t="shared" si="19"/>
        <v>106255</v>
      </c>
      <c r="P113" s="1"/>
    </row>
    <row r="114" spans="1:16" x14ac:dyDescent="0.2">
      <c r="A114" s="147"/>
      <c r="B114" s="6">
        <v>2014</v>
      </c>
      <c r="C114" s="8">
        <v>0</v>
      </c>
      <c r="D114" s="9">
        <v>0</v>
      </c>
      <c r="E114" s="9">
        <v>0</v>
      </c>
      <c r="F114" s="9">
        <v>5063</v>
      </c>
      <c r="G114" s="9">
        <v>11372</v>
      </c>
      <c r="H114" s="9">
        <v>11695</v>
      </c>
      <c r="I114" s="9">
        <v>27890</v>
      </c>
      <c r="J114" s="9">
        <v>33108</v>
      </c>
      <c r="K114" s="9">
        <v>6659</v>
      </c>
      <c r="L114" s="9">
        <v>4424</v>
      </c>
      <c r="M114" s="9">
        <v>0</v>
      </c>
      <c r="N114" s="12">
        <v>0</v>
      </c>
      <c r="O114" s="10">
        <f t="shared" si="19"/>
        <v>100211</v>
      </c>
      <c r="P114" s="1"/>
    </row>
    <row r="115" spans="1:16" ht="13.15" hidden="1" customHeight="1" x14ac:dyDescent="0.2">
      <c r="A115" s="147"/>
      <c r="B115" s="17">
        <v>2013</v>
      </c>
      <c r="C115" s="14">
        <v>0</v>
      </c>
      <c r="D115" s="15">
        <v>0</v>
      </c>
      <c r="E115" s="15">
        <v>131</v>
      </c>
      <c r="F115" s="15">
        <v>1921</v>
      </c>
      <c r="G115" s="15">
        <v>9327</v>
      </c>
      <c r="H115" s="15">
        <v>10257</v>
      </c>
      <c r="I115" s="15">
        <v>25853</v>
      </c>
      <c r="J115" s="34">
        <v>30831</v>
      </c>
      <c r="K115" s="15">
        <v>8038</v>
      </c>
      <c r="L115" s="15">
        <v>4409</v>
      </c>
      <c r="M115" s="15">
        <v>0</v>
      </c>
      <c r="N115" s="16">
        <v>0</v>
      </c>
      <c r="O115" s="13">
        <f t="shared" si="19"/>
        <v>90767</v>
      </c>
      <c r="P115" s="1"/>
    </row>
    <row r="116" spans="1:16" ht="13.15" hidden="1" customHeight="1" x14ac:dyDescent="0.2">
      <c r="A116" s="147"/>
      <c r="B116" s="17">
        <v>2012</v>
      </c>
      <c r="C116" s="14">
        <v>0</v>
      </c>
      <c r="D116" s="15">
        <v>0</v>
      </c>
      <c r="E116" s="15">
        <v>39</v>
      </c>
      <c r="F116" s="15">
        <v>3956</v>
      </c>
      <c r="G116" s="15">
        <v>11284</v>
      </c>
      <c r="H116" s="15">
        <v>11445</v>
      </c>
      <c r="I116" s="15">
        <v>28824</v>
      </c>
      <c r="J116" s="34">
        <v>31266</v>
      </c>
      <c r="K116" s="15">
        <v>9348</v>
      </c>
      <c r="L116" s="15">
        <v>2155</v>
      </c>
      <c r="M116" s="15">
        <v>0</v>
      </c>
      <c r="N116" s="16">
        <v>0</v>
      </c>
      <c r="O116" s="13">
        <f t="shared" si="19"/>
        <v>98317</v>
      </c>
      <c r="P116" s="1"/>
    </row>
    <row r="117" spans="1:16" ht="13.15" hidden="1" customHeight="1" x14ac:dyDescent="0.2">
      <c r="A117" s="147"/>
      <c r="B117" s="17">
        <v>2011</v>
      </c>
      <c r="C117" s="14">
        <v>0</v>
      </c>
      <c r="D117" s="15">
        <v>0</v>
      </c>
      <c r="E117" s="15">
        <v>0</v>
      </c>
      <c r="F117" s="15">
        <v>6245</v>
      </c>
      <c r="G117" s="15">
        <v>9715</v>
      </c>
      <c r="H117" s="15">
        <v>11967</v>
      </c>
      <c r="I117" s="15">
        <v>29372</v>
      </c>
      <c r="J117" s="34">
        <v>29808</v>
      </c>
      <c r="K117" s="15">
        <v>11184</v>
      </c>
      <c r="L117" s="15">
        <v>4964</v>
      </c>
      <c r="M117" s="15">
        <v>0</v>
      </c>
      <c r="N117" s="16">
        <v>0</v>
      </c>
      <c r="O117" s="13">
        <f t="shared" si="19"/>
        <v>103255</v>
      </c>
      <c r="P117" s="1"/>
    </row>
    <row r="118" spans="1:16" ht="13.15" hidden="1" customHeight="1" x14ac:dyDescent="0.2">
      <c r="A118" s="148"/>
      <c r="B118" s="70">
        <v>2010</v>
      </c>
      <c r="C118" s="20">
        <v>0</v>
      </c>
      <c r="D118" s="21">
        <v>0</v>
      </c>
      <c r="E118" s="21">
        <v>0</v>
      </c>
      <c r="F118" s="21">
        <v>4559</v>
      </c>
      <c r="G118" s="21">
        <v>8358</v>
      </c>
      <c r="H118" s="21">
        <v>11803</v>
      </c>
      <c r="I118" s="21">
        <v>27682</v>
      </c>
      <c r="J118" s="35">
        <v>26978</v>
      </c>
      <c r="K118" s="21">
        <v>7355</v>
      </c>
      <c r="L118" s="21">
        <v>4753</v>
      </c>
      <c r="M118" s="21">
        <v>0</v>
      </c>
      <c r="N118" s="22">
        <v>0</v>
      </c>
      <c r="O118" s="71">
        <f t="shared" si="19"/>
        <v>91488</v>
      </c>
      <c r="P118" s="1"/>
    </row>
    <row r="119" spans="1:16" ht="13.5" thickBot="1" x14ac:dyDescent="0.25">
      <c r="A119" s="24" t="s">
        <v>16</v>
      </c>
      <c r="B119" s="25"/>
      <c r="C119" s="27">
        <f>AVERAGE(C104:C118)</f>
        <v>0</v>
      </c>
      <c r="D119" s="27">
        <f t="shared" ref="D119:N119" si="20">AVERAGE(D104:D118)</f>
        <v>2.9333333333333331</v>
      </c>
      <c r="E119" s="27">
        <f t="shared" si="20"/>
        <v>527.4666666666667</v>
      </c>
      <c r="F119" s="27">
        <f t="shared" si="20"/>
        <v>4383.8666666666668</v>
      </c>
      <c r="G119" s="27">
        <f t="shared" si="20"/>
        <v>10444.733333333334</v>
      </c>
      <c r="H119" s="27">
        <f t="shared" si="20"/>
        <v>11631.733333333334</v>
      </c>
      <c r="I119" s="27">
        <f t="shared" si="20"/>
        <v>30455.4</v>
      </c>
      <c r="J119" s="27">
        <f t="shared" si="20"/>
        <v>29658.666666666668</v>
      </c>
      <c r="K119" s="27">
        <f t="shared" si="20"/>
        <v>9150</v>
      </c>
      <c r="L119" s="27">
        <f t="shared" si="20"/>
        <v>4317.4285714285716</v>
      </c>
      <c r="M119" s="27">
        <f t="shared" si="20"/>
        <v>29.785714285714285</v>
      </c>
      <c r="N119" s="27">
        <f t="shared" si="20"/>
        <v>0</v>
      </c>
      <c r="O119" s="69">
        <f>AVERAGE(O104:O118)</f>
        <v>99702.2</v>
      </c>
      <c r="P119" s="1"/>
    </row>
    <row r="120" spans="1:16" ht="14.25" thickTop="1" thickBot="1" x14ac:dyDescent="0.25">
      <c r="A120" s="72"/>
      <c r="B120" s="73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1"/>
    </row>
    <row r="121" spans="1:16" ht="13.5" thickTop="1" x14ac:dyDescent="0.2">
      <c r="A121" s="146" t="s">
        <v>30</v>
      </c>
      <c r="B121" s="125">
        <v>2024</v>
      </c>
      <c r="C121" s="130">
        <v>309</v>
      </c>
      <c r="D121" s="127">
        <v>491</v>
      </c>
      <c r="E121" s="127">
        <v>948</v>
      </c>
      <c r="F121" s="127">
        <v>1243</v>
      </c>
      <c r="G121" s="127">
        <v>2651</v>
      </c>
      <c r="H121" s="127">
        <v>2104</v>
      </c>
      <c r="I121" s="127">
        <v>4873</v>
      </c>
      <c r="J121" s="127">
        <v>5388</v>
      </c>
      <c r="K121" s="127"/>
      <c r="L121" s="127"/>
      <c r="M121" s="127"/>
      <c r="N121" s="128"/>
      <c r="O121" s="139">
        <f t="shared" ref="O121:O126" si="21">SUM(C121:N121)</f>
        <v>18007</v>
      </c>
      <c r="P121" s="1"/>
    </row>
    <row r="122" spans="1:16" x14ac:dyDescent="0.2">
      <c r="A122" s="147"/>
      <c r="B122" s="99">
        <v>2023</v>
      </c>
      <c r="C122" s="106">
        <v>322</v>
      </c>
      <c r="D122" s="82">
        <v>396</v>
      </c>
      <c r="E122" s="82">
        <v>600</v>
      </c>
      <c r="F122" s="82">
        <v>1648</v>
      </c>
      <c r="G122" s="82">
        <v>2400</v>
      </c>
      <c r="H122" s="82">
        <v>1989</v>
      </c>
      <c r="I122" s="82">
        <v>5407</v>
      </c>
      <c r="J122" s="82">
        <v>6229</v>
      </c>
      <c r="K122" s="82">
        <v>2280</v>
      </c>
      <c r="L122" s="82">
        <v>1215</v>
      </c>
      <c r="M122" s="82">
        <v>564</v>
      </c>
      <c r="N122" s="83">
        <v>1623</v>
      </c>
      <c r="O122" s="10">
        <f t="shared" si="21"/>
        <v>24673</v>
      </c>
      <c r="P122" s="1"/>
    </row>
    <row r="123" spans="1:16" x14ac:dyDescent="0.2">
      <c r="A123" s="147"/>
      <c r="B123" s="131">
        <v>2022</v>
      </c>
      <c r="C123" s="106">
        <v>335</v>
      </c>
      <c r="D123" s="82">
        <v>342</v>
      </c>
      <c r="E123" s="82">
        <v>410</v>
      </c>
      <c r="F123" s="82">
        <v>1507</v>
      </c>
      <c r="G123" s="82">
        <v>1700</v>
      </c>
      <c r="H123" s="82">
        <v>2014</v>
      </c>
      <c r="I123" s="82">
        <v>5894</v>
      </c>
      <c r="J123" s="82">
        <v>5610</v>
      </c>
      <c r="K123" s="82">
        <v>1769</v>
      </c>
      <c r="L123" s="82">
        <v>1180</v>
      </c>
      <c r="M123" s="82">
        <v>484</v>
      </c>
      <c r="N123" s="83">
        <v>1179</v>
      </c>
      <c r="O123" s="10">
        <f t="shared" si="21"/>
        <v>22424</v>
      </c>
      <c r="P123" s="1"/>
    </row>
    <row r="124" spans="1:16" x14ac:dyDescent="0.2">
      <c r="A124" s="147"/>
      <c r="B124" s="99">
        <v>2021</v>
      </c>
      <c r="C124" s="106">
        <v>0</v>
      </c>
      <c r="D124" s="82">
        <v>0</v>
      </c>
      <c r="E124" s="82">
        <v>0</v>
      </c>
      <c r="F124" s="82">
        <v>0</v>
      </c>
      <c r="G124" s="82">
        <v>0</v>
      </c>
      <c r="H124" s="82">
        <v>1804</v>
      </c>
      <c r="I124" s="82">
        <v>6300</v>
      </c>
      <c r="J124" s="82">
        <v>6330</v>
      </c>
      <c r="K124" s="82">
        <v>1692</v>
      </c>
      <c r="L124" s="82">
        <v>890</v>
      </c>
      <c r="M124" s="82">
        <v>232</v>
      </c>
      <c r="N124" s="83">
        <v>664</v>
      </c>
      <c r="O124" s="10">
        <f t="shared" si="21"/>
        <v>17912</v>
      </c>
      <c r="P124" s="1"/>
    </row>
    <row r="125" spans="1:16" x14ac:dyDescent="0.2">
      <c r="A125" s="147"/>
      <c r="B125" s="99">
        <v>2020</v>
      </c>
      <c r="C125" s="106">
        <v>0</v>
      </c>
      <c r="D125" s="82">
        <v>95</v>
      </c>
      <c r="E125" s="82">
        <v>18</v>
      </c>
      <c r="F125" s="82">
        <v>0</v>
      </c>
      <c r="G125" s="82">
        <v>275</v>
      </c>
      <c r="H125" s="82">
        <v>2259</v>
      </c>
      <c r="I125" s="82">
        <v>8090</v>
      </c>
      <c r="J125" s="82">
        <v>8054</v>
      </c>
      <c r="K125" s="82">
        <v>2940</v>
      </c>
      <c r="L125" s="82">
        <v>504</v>
      </c>
      <c r="M125" s="82">
        <v>0</v>
      </c>
      <c r="N125" s="83">
        <v>0</v>
      </c>
      <c r="O125" s="10">
        <f t="shared" si="21"/>
        <v>22235</v>
      </c>
      <c r="P125" s="1"/>
    </row>
    <row r="126" spans="1:16" x14ac:dyDescent="0.2">
      <c r="A126" s="147"/>
      <c r="B126" s="99">
        <v>2019</v>
      </c>
      <c r="C126" s="106">
        <v>0</v>
      </c>
      <c r="D126" s="82">
        <v>0</v>
      </c>
      <c r="E126" s="82">
        <v>104</v>
      </c>
      <c r="F126" s="82">
        <v>2095</v>
      </c>
      <c r="G126" s="82">
        <v>3141</v>
      </c>
      <c r="H126" s="82">
        <v>3376</v>
      </c>
      <c r="I126" s="82">
        <v>7148</v>
      </c>
      <c r="J126" s="82">
        <v>7518</v>
      </c>
      <c r="K126" s="82">
        <v>3193</v>
      </c>
      <c r="L126" s="82">
        <v>1430</v>
      </c>
      <c r="M126" s="82">
        <v>616</v>
      </c>
      <c r="N126" s="83">
        <v>618</v>
      </c>
      <c r="O126" s="10">
        <f t="shared" si="21"/>
        <v>29239</v>
      </c>
      <c r="P126" s="1"/>
    </row>
    <row r="127" spans="1:16" x14ac:dyDescent="0.2">
      <c r="A127" s="147"/>
      <c r="B127" s="99">
        <v>2018</v>
      </c>
      <c r="C127" s="76">
        <v>0</v>
      </c>
      <c r="D127" s="85">
        <v>4</v>
      </c>
      <c r="E127" s="85">
        <v>417</v>
      </c>
      <c r="F127" s="85">
        <v>1921</v>
      </c>
      <c r="G127" s="85">
        <v>3690</v>
      </c>
      <c r="H127" s="85">
        <v>4077</v>
      </c>
      <c r="I127" s="85">
        <v>8817</v>
      </c>
      <c r="J127" s="85">
        <v>7685</v>
      </c>
      <c r="K127" s="85">
        <v>3611</v>
      </c>
      <c r="L127" s="85">
        <v>1075</v>
      </c>
      <c r="M127" s="85">
        <v>408</v>
      </c>
      <c r="N127" s="76">
        <v>662</v>
      </c>
      <c r="O127" s="10">
        <f t="shared" ref="O127:O135" si="22">SUM(C127:N127)</f>
        <v>32367</v>
      </c>
      <c r="P127" s="1"/>
    </row>
    <row r="128" spans="1:16" x14ac:dyDescent="0.2">
      <c r="A128" s="147"/>
      <c r="B128" s="95">
        <v>2017</v>
      </c>
      <c r="C128" s="98">
        <v>0</v>
      </c>
      <c r="D128" s="15">
        <v>6</v>
      </c>
      <c r="E128" s="15">
        <v>1</v>
      </c>
      <c r="F128" s="15">
        <v>2207</v>
      </c>
      <c r="G128" s="15">
        <v>2941</v>
      </c>
      <c r="H128" s="15">
        <v>3255</v>
      </c>
      <c r="I128" s="15">
        <v>9726</v>
      </c>
      <c r="J128" s="15">
        <v>8396</v>
      </c>
      <c r="K128" s="15">
        <v>3762</v>
      </c>
      <c r="L128" s="15">
        <v>1053</v>
      </c>
      <c r="M128" s="15">
        <v>989</v>
      </c>
      <c r="N128" s="16">
        <v>697</v>
      </c>
      <c r="O128" s="10">
        <f t="shared" si="22"/>
        <v>33033</v>
      </c>
      <c r="P128" s="1"/>
    </row>
    <row r="129" spans="1:16" x14ac:dyDescent="0.2">
      <c r="A129" s="147"/>
      <c r="B129" s="6">
        <v>2016</v>
      </c>
      <c r="C129" s="8">
        <v>0</v>
      </c>
      <c r="D129" s="9">
        <v>0</v>
      </c>
      <c r="E129" s="9">
        <v>1292</v>
      </c>
      <c r="F129" s="9">
        <v>1389</v>
      </c>
      <c r="G129" s="9">
        <v>3956</v>
      </c>
      <c r="H129" s="9">
        <v>3716</v>
      </c>
      <c r="I129" s="9">
        <v>8540</v>
      </c>
      <c r="J129" s="9">
        <v>7836</v>
      </c>
      <c r="K129" s="9">
        <v>4233</v>
      </c>
      <c r="L129" s="9">
        <v>1469</v>
      </c>
      <c r="M129" s="9">
        <v>531</v>
      </c>
      <c r="N129" s="12">
        <v>727</v>
      </c>
      <c r="O129" s="10">
        <f t="shared" si="22"/>
        <v>33689</v>
      </c>
      <c r="P129" s="1"/>
    </row>
    <row r="130" spans="1:16" x14ac:dyDescent="0.2">
      <c r="A130" s="147"/>
      <c r="B130" s="6">
        <v>2015</v>
      </c>
      <c r="C130" s="8">
        <v>0</v>
      </c>
      <c r="D130" s="9">
        <v>0</v>
      </c>
      <c r="E130" s="9">
        <v>5</v>
      </c>
      <c r="F130" s="9">
        <v>1382</v>
      </c>
      <c r="G130" s="9">
        <v>4172</v>
      </c>
      <c r="H130" s="9">
        <v>3786</v>
      </c>
      <c r="I130" s="9">
        <v>9202</v>
      </c>
      <c r="J130" s="9">
        <v>8638</v>
      </c>
      <c r="K130" s="9">
        <v>3708</v>
      </c>
      <c r="L130" s="9">
        <v>1310</v>
      </c>
      <c r="M130" s="9">
        <v>282</v>
      </c>
      <c r="N130" s="12">
        <v>821</v>
      </c>
      <c r="O130" s="10">
        <f t="shared" si="22"/>
        <v>33306</v>
      </c>
      <c r="P130" s="1"/>
    </row>
    <row r="131" spans="1:16" x14ac:dyDescent="0.2">
      <c r="A131" s="147"/>
      <c r="B131" s="6">
        <v>2014</v>
      </c>
      <c r="C131" s="8">
        <v>0</v>
      </c>
      <c r="D131" s="9">
        <v>0</v>
      </c>
      <c r="E131" s="9">
        <v>0</v>
      </c>
      <c r="F131" s="9">
        <v>2226</v>
      </c>
      <c r="G131" s="9">
        <v>4344</v>
      </c>
      <c r="H131" s="9">
        <v>4335</v>
      </c>
      <c r="I131" s="9">
        <v>8945</v>
      </c>
      <c r="J131" s="9">
        <v>10749</v>
      </c>
      <c r="K131" s="9">
        <v>2701</v>
      </c>
      <c r="L131" s="9">
        <v>1516</v>
      </c>
      <c r="M131" s="9">
        <v>307</v>
      </c>
      <c r="N131" s="12">
        <v>771</v>
      </c>
      <c r="O131" s="10">
        <f t="shared" si="22"/>
        <v>35894</v>
      </c>
      <c r="P131" s="1"/>
    </row>
    <row r="132" spans="1:16" ht="13.15" hidden="1" customHeight="1" x14ac:dyDescent="0.2">
      <c r="A132" s="147"/>
      <c r="B132" s="17">
        <v>2013</v>
      </c>
      <c r="C132" s="14">
        <v>0</v>
      </c>
      <c r="D132" s="15">
        <v>0</v>
      </c>
      <c r="E132" s="15">
        <v>69</v>
      </c>
      <c r="F132" s="15">
        <v>223</v>
      </c>
      <c r="G132" s="15">
        <v>1829</v>
      </c>
      <c r="H132" s="15">
        <v>1913</v>
      </c>
      <c r="I132" s="15">
        <v>3711</v>
      </c>
      <c r="J132" s="34">
        <v>4629</v>
      </c>
      <c r="K132" s="15">
        <v>1725</v>
      </c>
      <c r="L132" s="15">
        <v>1722</v>
      </c>
      <c r="M132" s="15">
        <v>124</v>
      </c>
      <c r="N132" s="16">
        <v>413</v>
      </c>
      <c r="O132" s="13">
        <f t="shared" si="22"/>
        <v>16358</v>
      </c>
      <c r="P132" s="1"/>
    </row>
    <row r="133" spans="1:16" ht="13.15" hidden="1" customHeight="1" x14ac:dyDescent="0.2">
      <c r="A133" s="147"/>
      <c r="B133" s="17">
        <v>2012</v>
      </c>
      <c r="C133" s="14">
        <v>0</v>
      </c>
      <c r="D133" s="15">
        <v>0</v>
      </c>
      <c r="E133" s="15">
        <v>14</v>
      </c>
      <c r="F133" s="15">
        <v>827</v>
      </c>
      <c r="G133" s="15">
        <v>1486</v>
      </c>
      <c r="H133" s="15">
        <v>1546</v>
      </c>
      <c r="I133" s="15">
        <v>4599</v>
      </c>
      <c r="J133" s="34">
        <v>4686</v>
      </c>
      <c r="K133" s="15">
        <v>1880</v>
      </c>
      <c r="L133" s="15">
        <v>487</v>
      </c>
      <c r="M133" s="15">
        <v>41</v>
      </c>
      <c r="N133" s="16">
        <v>383</v>
      </c>
      <c r="O133" s="13">
        <f t="shared" si="22"/>
        <v>15949</v>
      </c>
      <c r="P133" s="1"/>
    </row>
    <row r="134" spans="1:16" ht="13.15" hidden="1" customHeight="1" x14ac:dyDescent="0.2">
      <c r="A134" s="147"/>
      <c r="B134" s="17">
        <v>2011</v>
      </c>
      <c r="C134" s="14">
        <v>0</v>
      </c>
      <c r="D134" s="15">
        <v>0</v>
      </c>
      <c r="E134" s="15">
        <v>0</v>
      </c>
      <c r="F134" s="15">
        <v>799</v>
      </c>
      <c r="G134" s="15">
        <v>1707</v>
      </c>
      <c r="H134" s="15">
        <v>2362</v>
      </c>
      <c r="I134" s="15">
        <v>5604</v>
      </c>
      <c r="J134" s="34">
        <v>4732</v>
      </c>
      <c r="K134" s="15">
        <v>1952</v>
      </c>
      <c r="L134" s="15">
        <v>859</v>
      </c>
      <c r="M134" s="15">
        <v>22</v>
      </c>
      <c r="N134" s="16">
        <v>421</v>
      </c>
      <c r="O134" s="13">
        <f t="shared" si="22"/>
        <v>18458</v>
      </c>
      <c r="P134" s="1"/>
    </row>
    <row r="135" spans="1:16" ht="13.15" hidden="1" customHeight="1" x14ac:dyDescent="0.2">
      <c r="A135" s="148"/>
      <c r="B135" s="70">
        <v>2010</v>
      </c>
      <c r="C135" s="20">
        <v>0</v>
      </c>
      <c r="D135" s="21">
        <v>0</v>
      </c>
      <c r="E135" s="21">
        <v>102</v>
      </c>
      <c r="F135" s="21">
        <v>1166</v>
      </c>
      <c r="G135" s="21">
        <v>2023</v>
      </c>
      <c r="H135" s="21">
        <v>2670</v>
      </c>
      <c r="I135" s="21">
        <v>6039</v>
      </c>
      <c r="J135" s="35">
        <v>5308</v>
      </c>
      <c r="K135" s="21">
        <v>1984</v>
      </c>
      <c r="L135" s="21">
        <v>1113</v>
      </c>
      <c r="M135" s="21">
        <v>0</v>
      </c>
      <c r="N135" s="22">
        <v>103</v>
      </c>
      <c r="O135" s="71">
        <f t="shared" si="22"/>
        <v>20508</v>
      </c>
      <c r="P135" s="1"/>
    </row>
    <row r="136" spans="1:16" ht="13.5" thickBot="1" x14ac:dyDescent="0.25">
      <c r="A136" s="24" t="s">
        <v>16</v>
      </c>
      <c r="B136" s="25"/>
      <c r="C136" s="26">
        <f>AVERAGE(C121:C135)</f>
        <v>64.400000000000006</v>
      </c>
      <c r="D136" s="26">
        <f t="shared" ref="D136:N136" si="23">AVERAGE(D121:D135)</f>
        <v>88.933333333333337</v>
      </c>
      <c r="E136" s="26">
        <f t="shared" si="23"/>
        <v>265.33333333333331</v>
      </c>
      <c r="F136" s="26">
        <f t="shared" si="23"/>
        <v>1242.2</v>
      </c>
      <c r="G136" s="26">
        <f t="shared" si="23"/>
        <v>2421</v>
      </c>
      <c r="H136" s="26">
        <f t="shared" si="23"/>
        <v>2747.0666666666666</v>
      </c>
      <c r="I136" s="26">
        <f t="shared" si="23"/>
        <v>6859.666666666667</v>
      </c>
      <c r="J136" s="26">
        <f t="shared" si="23"/>
        <v>6785.8666666666668</v>
      </c>
      <c r="K136" s="26">
        <f t="shared" si="23"/>
        <v>2673.5714285714284</v>
      </c>
      <c r="L136" s="26">
        <f t="shared" si="23"/>
        <v>1130.2142857142858</v>
      </c>
      <c r="M136" s="26">
        <f t="shared" si="23"/>
        <v>328.57142857142856</v>
      </c>
      <c r="N136" s="26">
        <f t="shared" si="23"/>
        <v>648.71428571428567</v>
      </c>
      <c r="O136" s="69">
        <f>AVERAGE(O121:O135)</f>
        <v>24936.799999999999</v>
      </c>
      <c r="P136" s="1"/>
    </row>
    <row r="137" spans="1:16" ht="13.5" thickTop="1" x14ac:dyDescent="0.2">
      <c r="A137" s="75"/>
      <c r="B137" s="50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1"/>
    </row>
    <row r="138" spans="1:1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">
      <c r="A139" s="40" t="s">
        <v>31</v>
      </c>
      <c r="B139" s="77">
        <v>2010</v>
      </c>
      <c r="C139" s="77">
        <v>2011</v>
      </c>
      <c r="D139" s="77">
        <v>2012</v>
      </c>
      <c r="E139" s="77">
        <v>2013</v>
      </c>
      <c r="F139" s="77">
        <v>2014</v>
      </c>
      <c r="G139" s="77">
        <v>2015</v>
      </c>
      <c r="H139" s="77">
        <v>2016</v>
      </c>
      <c r="I139" s="77">
        <v>2017</v>
      </c>
      <c r="J139" s="78">
        <v>2018</v>
      </c>
      <c r="K139" s="78">
        <v>2019</v>
      </c>
      <c r="L139" s="92">
        <v>2020</v>
      </c>
      <c r="M139" s="78">
        <v>2021</v>
      </c>
      <c r="N139" s="78">
        <v>2022</v>
      </c>
      <c r="O139" s="78">
        <v>2023</v>
      </c>
      <c r="P139" s="78">
        <v>2024</v>
      </c>
    </row>
    <row r="140" spans="1:16" x14ac:dyDescent="0.2">
      <c r="A140" s="44" t="s">
        <v>23</v>
      </c>
      <c r="B140" s="45">
        <f>O16</f>
        <v>54695</v>
      </c>
      <c r="C140" s="45">
        <f>O15</f>
        <v>63242</v>
      </c>
      <c r="D140" s="45">
        <f>O14</f>
        <v>58734</v>
      </c>
      <c r="E140" s="45">
        <f>O13</f>
        <v>52243</v>
      </c>
      <c r="F140" s="45">
        <f>O12</f>
        <v>59937</v>
      </c>
      <c r="G140" s="45">
        <f>O11</f>
        <v>60087</v>
      </c>
      <c r="H140" s="45">
        <f>O10</f>
        <v>68073</v>
      </c>
      <c r="I140" s="43">
        <f>O9</f>
        <v>67963</v>
      </c>
      <c r="J140" s="43">
        <f>O8</f>
        <v>67661</v>
      </c>
      <c r="K140" s="43">
        <f>O7</f>
        <v>68049</v>
      </c>
      <c r="L140" s="43">
        <f>O6</f>
        <v>56483</v>
      </c>
      <c r="M140" s="43">
        <f>O5</f>
        <v>53086</v>
      </c>
      <c r="N140" s="43">
        <f>O4</f>
        <v>54548</v>
      </c>
      <c r="O140" s="43">
        <f>O3</f>
        <v>55037</v>
      </c>
      <c r="P140" s="43">
        <f>O2</f>
        <v>48273</v>
      </c>
    </row>
    <row r="141" spans="1:16" x14ac:dyDescent="0.2">
      <c r="A141" s="44" t="s">
        <v>24</v>
      </c>
      <c r="B141" s="45">
        <f>O33</f>
        <v>38550</v>
      </c>
      <c r="C141" s="45">
        <f>O32</f>
        <v>40148</v>
      </c>
      <c r="D141" s="45">
        <f>O31</f>
        <v>36252</v>
      </c>
      <c r="E141" s="45">
        <f>O30</f>
        <v>38168</v>
      </c>
      <c r="F141" s="45">
        <f>O29</f>
        <v>41200</v>
      </c>
      <c r="G141" s="45">
        <f>O28</f>
        <v>43919</v>
      </c>
      <c r="H141" s="45">
        <f>O27</f>
        <v>53092</v>
      </c>
      <c r="I141" s="43">
        <f>O26</f>
        <v>50150</v>
      </c>
      <c r="J141" s="43">
        <f>O25</f>
        <v>49978</v>
      </c>
      <c r="K141" s="43">
        <f>O24</f>
        <v>52727</v>
      </c>
      <c r="L141" s="43">
        <f>O23</f>
        <v>33992</v>
      </c>
      <c r="M141" s="43">
        <f>O22</f>
        <v>31232</v>
      </c>
      <c r="N141" s="43">
        <f>O21</f>
        <v>55930</v>
      </c>
      <c r="O141" s="43">
        <f>O20</f>
        <v>66226</v>
      </c>
      <c r="P141" s="43">
        <f>O19</f>
        <v>49542</v>
      </c>
    </row>
    <row r="142" spans="1:16" x14ac:dyDescent="0.2">
      <c r="A142" s="44" t="s">
        <v>25</v>
      </c>
      <c r="B142" s="45">
        <f>O50</f>
        <v>14815</v>
      </c>
      <c r="C142" s="45">
        <f>O49</f>
        <v>18338</v>
      </c>
      <c r="D142" s="45">
        <f>O48</f>
        <v>19007</v>
      </c>
      <c r="E142" s="45">
        <f>O47</f>
        <v>16962</v>
      </c>
      <c r="F142" s="45">
        <f>O46</f>
        <v>18885</v>
      </c>
      <c r="G142" s="45">
        <f>O45</f>
        <v>17086</v>
      </c>
      <c r="H142" s="45">
        <f>O44</f>
        <v>19308</v>
      </c>
      <c r="I142" s="43">
        <f>O43</f>
        <v>17478</v>
      </c>
      <c r="J142" s="43">
        <f>O42</f>
        <v>19025</v>
      </c>
      <c r="K142" s="43">
        <f>O41</f>
        <v>22699</v>
      </c>
      <c r="L142" s="43">
        <f>O40</f>
        <v>18271</v>
      </c>
      <c r="M142" s="43">
        <f>O39</f>
        <v>11568</v>
      </c>
      <c r="N142" s="43">
        <f>O38</f>
        <v>17925</v>
      </c>
      <c r="O142" s="43">
        <f>O37</f>
        <v>15726</v>
      </c>
      <c r="P142" s="43">
        <f>O36</f>
        <v>15457</v>
      </c>
    </row>
    <row r="143" spans="1:16" x14ac:dyDescent="0.2">
      <c r="A143" s="44" t="s">
        <v>26</v>
      </c>
      <c r="B143" s="45">
        <f>O67</f>
        <v>27677</v>
      </c>
      <c r="C143" s="45">
        <f>O66</f>
        <v>26815</v>
      </c>
      <c r="D143" s="45">
        <f>O65</f>
        <v>23733</v>
      </c>
      <c r="E143" s="45">
        <f>O64</f>
        <v>24282</v>
      </c>
      <c r="F143" s="45">
        <f>O63</f>
        <v>24934</v>
      </c>
      <c r="G143" s="45">
        <f>O62</f>
        <v>24497</v>
      </c>
      <c r="H143" s="45">
        <f>O61</f>
        <v>27464</v>
      </c>
      <c r="I143" s="43">
        <f>O60</f>
        <v>26005</v>
      </c>
      <c r="J143" s="43">
        <f>O59</f>
        <v>25013</v>
      </c>
      <c r="K143" s="43">
        <f>O58</f>
        <v>25735</v>
      </c>
      <c r="L143" s="43">
        <f>O57</f>
        <v>17348</v>
      </c>
      <c r="M143" s="43">
        <f>O56</f>
        <v>14096</v>
      </c>
      <c r="N143" s="43">
        <f>O55</f>
        <v>14509</v>
      </c>
      <c r="O143" s="43">
        <f>O54</f>
        <v>15092</v>
      </c>
      <c r="P143" s="43">
        <f>O53</f>
        <v>11047</v>
      </c>
    </row>
    <row r="144" spans="1:16" x14ac:dyDescent="0.2">
      <c r="A144" s="44" t="s">
        <v>27</v>
      </c>
      <c r="B144" s="45">
        <f>O84</f>
        <v>29417</v>
      </c>
      <c r="C144" s="45">
        <f>O83</f>
        <v>28402</v>
      </c>
      <c r="D144" s="45">
        <f>O82</f>
        <v>31000</v>
      </c>
      <c r="E144" s="45">
        <f>O81</f>
        <v>26228</v>
      </c>
      <c r="F144" s="45">
        <f>O80</f>
        <v>29646</v>
      </c>
      <c r="G144" s="45">
        <f>O79</f>
        <v>31671</v>
      </c>
      <c r="H144" s="45">
        <f>O78</f>
        <v>34349</v>
      </c>
      <c r="I144" s="43">
        <f>O77</f>
        <v>33515</v>
      </c>
      <c r="J144" s="43">
        <f>O76</f>
        <v>34474</v>
      </c>
      <c r="K144" s="43">
        <f>O75</f>
        <v>35611</v>
      </c>
      <c r="L144" s="43">
        <f>O74</f>
        <v>27218</v>
      </c>
      <c r="M144" s="43">
        <f>O73</f>
        <v>24583</v>
      </c>
      <c r="N144" s="43">
        <f>O72</f>
        <v>27930</v>
      </c>
      <c r="O144" s="43">
        <f>O71</f>
        <v>28956</v>
      </c>
      <c r="P144" s="43">
        <f>O70</f>
        <v>25603</v>
      </c>
    </row>
    <row r="145" spans="1:16" x14ac:dyDescent="0.2">
      <c r="A145" s="44" t="s">
        <v>28</v>
      </c>
      <c r="B145" s="45">
        <f>O101</f>
        <v>122522</v>
      </c>
      <c r="C145" s="45">
        <f>O100</f>
        <v>122122</v>
      </c>
      <c r="D145" s="45">
        <f>O99</f>
        <v>106789</v>
      </c>
      <c r="E145" s="45">
        <f>O98</f>
        <v>100100</v>
      </c>
      <c r="F145" s="45">
        <f>O97</f>
        <v>114011</v>
      </c>
      <c r="G145" s="45">
        <f>O96</f>
        <v>111202</v>
      </c>
      <c r="H145" s="45">
        <f>O95</f>
        <v>126621</v>
      </c>
      <c r="I145" s="43">
        <f>O94</f>
        <v>121511</v>
      </c>
      <c r="J145" s="43">
        <f>O93</f>
        <v>115511</v>
      </c>
      <c r="K145" s="43">
        <f>O92</f>
        <v>103777</v>
      </c>
      <c r="L145" s="43">
        <f>O91</f>
        <v>60052</v>
      </c>
      <c r="M145" s="43">
        <f>O90</f>
        <v>53112</v>
      </c>
      <c r="N145" s="43">
        <f>O89</f>
        <v>91998</v>
      </c>
      <c r="O145" s="43">
        <f>O88</f>
        <v>87654</v>
      </c>
      <c r="P145" s="43">
        <f>O87</f>
        <v>59441</v>
      </c>
    </row>
    <row r="146" spans="1:16" x14ac:dyDescent="0.2">
      <c r="A146" s="44" t="s">
        <v>29</v>
      </c>
      <c r="B146" s="45">
        <f>O118</f>
        <v>91488</v>
      </c>
      <c r="C146" s="45">
        <f>O117</f>
        <v>103255</v>
      </c>
      <c r="D146" s="45">
        <f>O116</f>
        <v>98317</v>
      </c>
      <c r="E146" s="45">
        <f>O115</f>
        <v>90767</v>
      </c>
      <c r="F146" s="45">
        <f>O114</f>
        <v>100211</v>
      </c>
      <c r="G146" s="45">
        <f>O113</f>
        <v>106255</v>
      </c>
      <c r="H146" s="45">
        <f>O112</f>
        <v>109722</v>
      </c>
      <c r="I146" s="43">
        <f>O111</f>
        <v>112148</v>
      </c>
      <c r="J146" s="43">
        <f>O110</f>
        <v>109539</v>
      </c>
      <c r="K146" s="43">
        <f>O109</f>
        <v>116948</v>
      </c>
      <c r="L146" s="43">
        <f>O108</f>
        <v>99662</v>
      </c>
      <c r="M146" s="43">
        <f>O107</f>
        <v>96985</v>
      </c>
      <c r="N146" s="43">
        <f>O106</f>
        <v>85777</v>
      </c>
      <c r="O146" s="43">
        <f>O105</f>
        <v>95166</v>
      </c>
      <c r="P146" s="43">
        <f>O104</f>
        <v>79293</v>
      </c>
    </row>
    <row r="147" spans="1:16" x14ac:dyDescent="0.2">
      <c r="A147" s="44" t="s">
        <v>30</v>
      </c>
      <c r="B147" s="45">
        <f>O135</f>
        <v>20508</v>
      </c>
      <c r="C147" s="45">
        <f>O134</f>
        <v>18458</v>
      </c>
      <c r="D147" s="45">
        <f>O133</f>
        <v>15949</v>
      </c>
      <c r="E147" s="45">
        <f>O132</f>
        <v>16358</v>
      </c>
      <c r="F147" s="45">
        <f>O131</f>
        <v>35894</v>
      </c>
      <c r="G147" s="45">
        <f>O130</f>
        <v>33306</v>
      </c>
      <c r="H147" s="45">
        <f>O129</f>
        <v>33689</v>
      </c>
      <c r="I147" s="43">
        <f>O128</f>
        <v>33033</v>
      </c>
      <c r="J147" s="43">
        <f>O127</f>
        <v>32367</v>
      </c>
      <c r="K147" s="43">
        <f>O126</f>
        <v>29239</v>
      </c>
      <c r="L147" s="43">
        <f>O125</f>
        <v>22235</v>
      </c>
      <c r="M147" s="43">
        <f>O124</f>
        <v>17912</v>
      </c>
      <c r="N147" s="43">
        <f>O123</f>
        <v>22424</v>
      </c>
      <c r="O147" s="43">
        <f>O122</f>
        <v>24673</v>
      </c>
      <c r="P147" s="43">
        <f>O121</f>
        <v>18007</v>
      </c>
    </row>
    <row r="148" spans="1:16" x14ac:dyDescent="0.2">
      <c r="A148" s="44" t="s">
        <v>14</v>
      </c>
      <c r="B148" s="79">
        <f t="shared" ref="B148:J148" si="24">SUM(B140:B147)</f>
        <v>399672</v>
      </c>
      <c r="C148" s="79">
        <f t="shared" si="24"/>
        <v>420780</v>
      </c>
      <c r="D148" s="79">
        <f t="shared" si="24"/>
        <v>389781</v>
      </c>
      <c r="E148" s="79">
        <f t="shared" si="24"/>
        <v>365108</v>
      </c>
      <c r="F148" s="79">
        <f t="shared" si="24"/>
        <v>424718</v>
      </c>
      <c r="G148" s="79">
        <f t="shared" si="24"/>
        <v>428023</v>
      </c>
      <c r="H148" s="79">
        <f t="shared" si="24"/>
        <v>472318</v>
      </c>
      <c r="I148" s="47">
        <f t="shared" si="24"/>
        <v>461803</v>
      </c>
      <c r="J148" s="47">
        <f t="shared" si="24"/>
        <v>453568</v>
      </c>
      <c r="K148" s="105">
        <f t="shared" ref="K148:P148" si="25">SUM(K140:K147)</f>
        <v>454785</v>
      </c>
      <c r="L148" s="105">
        <f t="shared" si="25"/>
        <v>335261</v>
      </c>
      <c r="M148" s="105">
        <f t="shared" si="25"/>
        <v>302574</v>
      </c>
      <c r="N148" s="105">
        <f t="shared" si="25"/>
        <v>371041</v>
      </c>
      <c r="O148" s="105">
        <f t="shared" si="25"/>
        <v>388530</v>
      </c>
      <c r="P148" s="105">
        <f t="shared" si="25"/>
        <v>306663</v>
      </c>
    </row>
    <row r="149" spans="1:16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</sheetData>
  <sheetProtection selectLockedCells="1" selectUnlockedCells="1"/>
  <mergeCells count="8">
    <mergeCell ref="A87:A101"/>
    <mergeCell ref="A104:A118"/>
    <mergeCell ref="A121:A135"/>
    <mergeCell ref="A2:A16"/>
    <mergeCell ref="A19:A33"/>
    <mergeCell ref="A36:A50"/>
    <mergeCell ref="A53:A67"/>
    <mergeCell ref="A70:A84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"/>
  <sheetViews>
    <sheetView tabSelected="1" topLeftCell="A26" workbookViewId="0">
      <selection activeCell="L55" sqref="L55"/>
    </sheetView>
  </sheetViews>
  <sheetFormatPr defaultColWidth="8.7109375" defaultRowHeight="12.75" x14ac:dyDescent="0.2"/>
  <cols>
    <col min="1" max="1" width="21.140625" style="49" customWidth="1"/>
    <col min="2" max="16384" width="8.7109375" style="49"/>
  </cols>
  <sheetData>
    <row r="1" spans="1:16" ht="14.25" thickTop="1" thickBot="1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5" thickTop="1" x14ac:dyDescent="0.2">
      <c r="A2" s="149" t="s">
        <v>32</v>
      </c>
      <c r="B2" s="125">
        <v>2024</v>
      </c>
      <c r="C2" s="144">
        <v>0</v>
      </c>
      <c r="D2" s="144">
        <v>0</v>
      </c>
      <c r="E2" s="144">
        <v>1958</v>
      </c>
      <c r="F2" s="144">
        <v>3682</v>
      </c>
      <c r="G2" s="144">
        <v>5912</v>
      </c>
      <c r="H2" s="144">
        <v>5891</v>
      </c>
      <c r="I2" s="144">
        <v>10514</v>
      </c>
      <c r="J2" s="144">
        <v>8340</v>
      </c>
      <c r="K2" s="144"/>
      <c r="L2" s="144"/>
      <c r="M2" s="144"/>
      <c r="N2" s="132"/>
      <c r="O2" s="129">
        <f t="shared" ref="O2:O7" si="0">SUM(C2:N2)</f>
        <v>36297</v>
      </c>
      <c r="P2" s="1"/>
    </row>
    <row r="3" spans="1:16" x14ac:dyDescent="0.2">
      <c r="A3" s="150"/>
      <c r="B3" s="99">
        <v>2023</v>
      </c>
      <c r="C3" s="106">
        <v>0</v>
      </c>
      <c r="D3" s="82">
        <v>0</v>
      </c>
      <c r="E3" s="82">
        <v>0</v>
      </c>
      <c r="F3" s="82">
        <v>1460</v>
      </c>
      <c r="G3" s="82">
        <v>4502</v>
      </c>
      <c r="H3" s="82">
        <v>5900</v>
      </c>
      <c r="I3" s="82">
        <v>11470</v>
      </c>
      <c r="J3" s="82">
        <v>10144</v>
      </c>
      <c r="K3" s="82">
        <v>6100</v>
      </c>
      <c r="L3" s="82">
        <v>2771</v>
      </c>
      <c r="M3" s="83">
        <v>0</v>
      </c>
      <c r="N3" s="36">
        <v>0</v>
      </c>
      <c r="O3" s="10">
        <f t="shared" si="0"/>
        <v>42347</v>
      </c>
      <c r="P3" s="1"/>
    </row>
    <row r="4" spans="1:16" x14ac:dyDescent="0.2">
      <c r="A4" s="150"/>
      <c r="B4" s="131">
        <v>2022</v>
      </c>
      <c r="C4" s="106">
        <v>0</v>
      </c>
      <c r="D4" s="82">
        <v>0</v>
      </c>
      <c r="E4" s="82">
        <v>0</v>
      </c>
      <c r="F4" s="82">
        <v>1002</v>
      </c>
      <c r="G4" s="82">
        <v>1673</v>
      </c>
      <c r="H4" s="82">
        <v>1707</v>
      </c>
      <c r="I4" s="82">
        <v>3755</v>
      </c>
      <c r="J4" s="82">
        <v>3255</v>
      </c>
      <c r="K4" s="82">
        <v>1210</v>
      </c>
      <c r="L4" s="82">
        <v>1101</v>
      </c>
      <c r="M4" s="82">
        <v>50</v>
      </c>
      <c r="N4" s="83">
        <v>0</v>
      </c>
      <c r="O4" s="10">
        <f t="shared" si="0"/>
        <v>13753</v>
      </c>
      <c r="P4" s="1"/>
    </row>
    <row r="5" spans="1:16" x14ac:dyDescent="0.2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1">
        <v>0</v>
      </c>
      <c r="H5" s="82">
        <v>1650</v>
      </c>
      <c r="I5" s="82">
        <v>3911</v>
      </c>
      <c r="J5" s="82">
        <v>3973</v>
      </c>
      <c r="K5" s="81">
        <v>2428</v>
      </c>
      <c r="L5" s="81">
        <v>1321</v>
      </c>
      <c r="M5" s="81">
        <v>24</v>
      </c>
      <c r="N5" s="6">
        <v>0</v>
      </c>
      <c r="O5" s="10">
        <f t="shared" si="0"/>
        <v>13307</v>
      </c>
      <c r="P5" s="1"/>
    </row>
    <row r="6" spans="1:16" x14ac:dyDescent="0.2">
      <c r="A6" s="150"/>
      <c r="B6" s="99">
        <v>2020</v>
      </c>
      <c r="C6" s="111">
        <v>0</v>
      </c>
      <c r="D6" s="81">
        <v>0</v>
      </c>
      <c r="E6" s="81">
        <v>0</v>
      </c>
      <c r="F6" s="81">
        <v>0</v>
      </c>
      <c r="G6" s="81">
        <v>0</v>
      </c>
      <c r="H6" s="82">
        <v>1718</v>
      </c>
      <c r="I6" s="82">
        <v>8429</v>
      </c>
      <c r="J6" s="82">
        <v>8198</v>
      </c>
      <c r="K6" s="82">
        <v>2607</v>
      </c>
      <c r="L6" s="81">
        <v>489</v>
      </c>
      <c r="M6" s="81">
        <v>0</v>
      </c>
      <c r="N6" s="99">
        <v>0</v>
      </c>
      <c r="O6" s="10">
        <f t="shared" si="0"/>
        <v>21441</v>
      </c>
      <c r="P6" s="1"/>
    </row>
    <row r="7" spans="1:16" x14ac:dyDescent="0.2">
      <c r="A7" s="150"/>
      <c r="B7" s="99">
        <v>2019</v>
      </c>
      <c r="C7" s="111">
        <v>0</v>
      </c>
      <c r="D7" s="81">
        <v>0</v>
      </c>
      <c r="E7" s="81">
        <v>594</v>
      </c>
      <c r="F7" s="82">
        <v>2814</v>
      </c>
      <c r="G7" s="82">
        <v>4655</v>
      </c>
      <c r="H7" s="82">
        <v>4148</v>
      </c>
      <c r="I7" s="82">
        <v>8170</v>
      </c>
      <c r="J7" s="82">
        <v>8197</v>
      </c>
      <c r="K7" s="82">
        <v>3479</v>
      </c>
      <c r="L7" s="81">
        <v>2141</v>
      </c>
      <c r="M7" s="81">
        <v>0</v>
      </c>
      <c r="N7" s="99">
        <v>0</v>
      </c>
      <c r="O7" s="10">
        <f t="shared" si="0"/>
        <v>34198</v>
      </c>
      <c r="P7" s="1"/>
    </row>
    <row r="8" spans="1:16" x14ac:dyDescent="0.2">
      <c r="A8" s="150"/>
      <c r="B8" s="99">
        <v>2018</v>
      </c>
      <c r="C8" s="103">
        <v>527</v>
      </c>
      <c r="D8" s="81">
        <v>0</v>
      </c>
      <c r="E8" s="81">
        <v>548</v>
      </c>
      <c r="F8" s="82">
        <v>2947</v>
      </c>
      <c r="G8" s="82">
        <v>6993</v>
      </c>
      <c r="H8" s="82">
        <v>3367</v>
      </c>
      <c r="I8" s="82">
        <v>7956</v>
      </c>
      <c r="J8" s="82">
        <v>6414</v>
      </c>
      <c r="K8" s="82">
        <v>3671</v>
      </c>
      <c r="L8" s="82">
        <v>1332</v>
      </c>
      <c r="M8" s="81">
        <v>0</v>
      </c>
      <c r="N8" s="6">
        <v>0</v>
      </c>
      <c r="O8" s="10">
        <f t="shared" ref="O8:O16" si="1">SUM(C8:N8)</f>
        <v>33755</v>
      </c>
      <c r="P8" s="1"/>
    </row>
    <row r="9" spans="1:16" x14ac:dyDescent="0.2">
      <c r="A9" s="150"/>
      <c r="B9" s="99">
        <v>2017</v>
      </c>
      <c r="C9" s="106">
        <v>552</v>
      </c>
      <c r="D9" s="82">
        <v>0</v>
      </c>
      <c r="E9" s="82">
        <v>442</v>
      </c>
      <c r="F9" s="82">
        <v>2628</v>
      </c>
      <c r="G9" s="82">
        <v>6464</v>
      </c>
      <c r="H9" s="82">
        <v>4953</v>
      </c>
      <c r="I9" s="82">
        <v>11217</v>
      </c>
      <c r="J9" s="82">
        <v>9049</v>
      </c>
      <c r="K9" s="82">
        <v>3881</v>
      </c>
      <c r="L9" s="82">
        <v>1340</v>
      </c>
      <c r="M9" s="82">
        <v>0</v>
      </c>
      <c r="N9" s="89">
        <v>0</v>
      </c>
      <c r="O9" s="10">
        <f t="shared" si="1"/>
        <v>40526</v>
      </c>
      <c r="P9" s="1"/>
    </row>
    <row r="10" spans="1:16" x14ac:dyDescent="0.2">
      <c r="A10" s="150"/>
      <c r="B10" s="99">
        <v>2016</v>
      </c>
      <c r="C10" s="106">
        <v>496</v>
      </c>
      <c r="D10" s="82">
        <v>0</v>
      </c>
      <c r="E10" s="82">
        <v>1045</v>
      </c>
      <c r="F10" s="82">
        <v>1669</v>
      </c>
      <c r="G10" s="82">
        <v>4443</v>
      </c>
      <c r="H10" s="82">
        <v>4264</v>
      </c>
      <c r="I10" s="82">
        <v>9936</v>
      </c>
      <c r="J10" s="82">
        <v>7222</v>
      </c>
      <c r="K10" s="82">
        <v>3816</v>
      </c>
      <c r="L10" s="82">
        <v>1744</v>
      </c>
      <c r="M10" s="82">
        <v>0</v>
      </c>
      <c r="N10" s="83">
        <v>0</v>
      </c>
      <c r="O10" s="10">
        <f t="shared" si="1"/>
        <v>34635</v>
      </c>
      <c r="P10" s="1"/>
    </row>
    <row r="11" spans="1:16" x14ac:dyDescent="0.2">
      <c r="A11" s="150"/>
      <c r="B11" s="99">
        <v>2015</v>
      </c>
      <c r="C11" s="106">
        <v>314</v>
      </c>
      <c r="D11" s="82">
        <v>0</v>
      </c>
      <c r="E11" s="82">
        <v>0</v>
      </c>
      <c r="F11" s="82">
        <v>1994</v>
      </c>
      <c r="G11" s="82">
        <v>6348</v>
      </c>
      <c r="H11" s="82">
        <v>3604</v>
      </c>
      <c r="I11" s="82">
        <v>12022</v>
      </c>
      <c r="J11" s="82">
        <v>10367</v>
      </c>
      <c r="K11" s="82">
        <v>7031</v>
      </c>
      <c r="L11" s="82">
        <v>1557</v>
      </c>
      <c r="M11" s="82">
        <v>311</v>
      </c>
      <c r="N11" s="84">
        <v>0</v>
      </c>
      <c r="O11" s="10">
        <f t="shared" si="1"/>
        <v>43548</v>
      </c>
      <c r="P11" s="1"/>
    </row>
    <row r="12" spans="1:16" x14ac:dyDescent="0.2">
      <c r="A12" s="150"/>
      <c r="B12" s="99">
        <v>2014</v>
      </c>
      <c r="C12" s="106">
        <v>382</v>
      </c>
      <c r="D12" s="82">
        <v>0</v>
      </c>
      <c r="E12" s="82">
        <v>319</v>
      </c>
      <c r="F12" s="82">
        <v>2398</v>
      </c>
      <c r="G12" s="82">
        <v>5193</v>
      </c>
      <c r="H12" s="82">
        <v>4653</v>
      </c>
      <c r="I12" s="82">
        <v>9683</v>
      </c>
      <c r="J12" s="82">
        <v>8690</v>
      </c>
      <c r="K12" s="82">
        <v>3578</v>
      </c>
      <c r="L12" s="82">
        <v>1804</v>
      </c>
      <c r="M12" s="82">
        <v>73</v>
      </c>
      <c r="N12" s="84">
        <v>0</v>
      </c>
      <c r="O12" s="13">
        <f t="shared" si="1"/>
        <v>36773</v>
      </c>
      <c r="P12" s="1"/>
    </row>
    <row r="13" spans="1:16" hidden="1" x14ac:dyDescent="0.2">
      <c r="A13" s="150"/>
      <c r="B13" s="99">
        <v>2013</v>
      </c>
      <c r="C13" s="106">
        <v>0</v>
      </c>
      <c r="D13" s="82">
        <v>0</v>
      </c>
      <c r="E13" s="82">
        <v>216</v>
      </c>
      <c r="F13" s="82">
        <v>1171</v>
      </c>
      <c r="G13" s="82">
        <v>4566</v>
      </c>
      <c r="H13" s="82">
        <v>3919</v>
      </c>
      <c r="I13" s="82">
        <v>8443</v>
      </c>
      <c r="J13" s="82">
        <v>6802</v>
      </c>
      <c r="K13" s="82">
        <v>3363</v>
      </c>
      <c r="L13" s="82">
        <v>1824</v>
      </c>
      <c r="M13" s="82">
        <v>0</v>
      </c>
      <c r="N13" s="84">
        <v>0</v>
      </c>
      <c r="O13" s="13">
        <f t="shared" si="1"/>
        <v>30304</v>
      </c>
      <c r="P13" s="1"/>
    </row>
    <row r="14" spans="1:16" ht="13.15" hidden="1" customHeight="1" x14ac:dyDescent="0.2">
      <c r="A14" s="150"/>
      <c r="B14" s="95">
        <v>2012</v>
      </c>
      <c r="C14" s="107">
        <v>0</v>
      </c>
      <c r="D14" s="85">
        <v>0</v>
      </c>
      <c r="E14" s="85">
        <v>0</v>
      </c>
      <c r="F14" s="85">
        <v>2096</v>
      </c>
      <c r="G14" s="85">
        <v>5156</v>
      </c>
      <c r="H14" s="85">
        <v>4127</v>
      </c>
      <c r="I14" s="85">
        <v>7567</v>
      </c>
      <c r="J14" s="85">
        <v>6325</v>
      </c>
      <c r="K14" s="85">
        <v>3078</v>
      </c>
      <c r="L14" s="85">
        <v>834</v>
      </c>
      <c r="M14" s="85">
        <v>100</v>
      </c>
      <c r="N14" s="86">
        <v>0</v>
      </c>
      <c r="O14" s="13">
        <f t="shared" si="1"/>
        <v>29283</v>
      </c>
      <c r="P14" s="1"/>
    </row>
    <row r="15" spans="1:16" ht="13.15" hidden="1" customHeight="1" x14ac:dyDescent="0.2">
      <c r="A15" s="150"/>
      <c r="B15" s="95">
        <v>2011</v>
      </c>
      <c r="C15" s="107">
        <v>0</v>
      </c>
      <c r="D15" s="85">
        <v>0</v>
      </c>
      <c r="E15" s="85">
        <v>0</v>
      </c>
      <c r="F15" s="85">
        <v>2662</v>
      </c>
      <c r="G15" s="85">
        <v>4601</v>
      </c>
      <c r="H15" s="85">
        <v>4074</v>
      </c>
      <c r="I15" s="85">
        <v>7999</v>
      </c>
      <c r="J15" s="85">
        <v>6538</v>
      </c>
      <c r="K15" s="85">
        <v>3475</v>
      </c>
      <c r="L15" s="85">
        <v>1823</v>
      </c>
      <c r="M15" s="85">
        <v>0</v>
      </c>
      <c r="N15" s="86">
        <v>0</v>
      </c>
      <c r="O15" s="13">
        <f t="shared" si="1"/>
        <v>31172</v>
      </c>
      <c r="P15" s="1"/>
    </row>
    <row r="16" spans="1:16" ht="13.15" hidden="1" customHeight="1" x14ac:dyDescent="0.2">
      <c r="A16" s="151"/>
      <c r="B16" s="108">
        <v>2010</v>
      </c>
      <c r="C16" s="107">
        <v>0</v>
      </c>
      <c r="D16" s="85">
        <v>0</v>
      </c>
      <c r="E16" s="85">
        <v>0</v>
      </c>
      <c r="F16" s="85">
        <v>2294</v>
      </c>
      <c r="G16" s="85">
        <v>4348</v>
      </c>
      <c r="H16" s="85">
        <v>4566</v>
      </c>
      <c r="I16" s="85">
        <v>4539</v>
      </c>
      <c r="J16" s="85">
        <v>6352</v>
      </c>
      <c r="K16" s="85">
        <v>1846</v>
      </c>
      <c r="L16" s="85">
        <v>1539</v>
      </c>
      <c r="M16" s="85">
        <v>0</v>
      </c>
      <c r="N16" s="86">
        <v>0</v>
      </c>
      <c r="O16" s="23">
        <f t="shared" si="1"/>
        <v>25484</v>
      </c>
      <c r="P16" s="1"/>
    </row>
    <row r="17" spans="1:19" ht="13.5" thickBot="1" x14ac:dyDescent="0.25">
      <c r="A17" s="24" t="s">
        <v>16</v>
      </c>
      <c r="B17" s="25"/>
      <c r="C17" s="26">
        <f>AVERAGE(C2:C16)</f>
        <v>151.4</v>
      </c>
      <c r="D17" s="26">
        <f t="shared" ref="D17:N17" si="2">AVERAGE(D2:D16)</f>
        <v>0</v>
      </c>
      <c r="E17" s="26">
        <f t="shared" si="2"/>
        <v>341.46666666666664</v>
      </c>
      <c r="F17" s="26">
        <f t="shared" si="2"/>
        <v>1921.1333333333334</v>
      </c>
      <c r="G17" s="26">
        <f t="shared" si="2"/>
        <v>4323.6000000000004</v>
      </c>
      <c r="H17" s="26">
        <f t="shared" si="2"/>
        <v>3902.7333333333331</v>
      </c>
      <c r="I17" s="26">
        <f t="shared" si="2"/>
        <v>8374.0666666666675</v>
      </c>
      <c r="J17" s="26">
        <f t="shared" si="2"/>
        <v>7324.4</v>
      </c>
      <c r="K17" s="26">
        <f t="shared" si="2"/>
        <v>3540.2142857142858</v>
      </c>
      <c r="L17" s="26">
        <f t="shared" si="2"/>
        <v>1544.2857142857142</v>
      </c>
      <c r="M17" s="26">
        <f t="shared" si="2"/>
        <v>39.857142857142854</v>
      </c>
      <c r="N17" s="26">
        <f t="shared" si="2"/>
        <v>0</v>
      </c>
      <c r="O17" s="69">
        <f>AVERAGE(O2:O16)</f>
        <v>31121.533333333333</v>
      </c>
      <c r="P17" s="1"/>
    </row>
    <row r="18" spans="1:19" ht="14.25" thickTop="1" thickBot="1" x14ac:dyDescent="0.25">
      <c r="A18" s="1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1"/>
    </row>
    <row r="19" spans="1:19" ht="13.5" thickTop="1" x14ac:dyDescent="0.2">
      <c r="A19" s="146" t="s">
        <v>33</v>
      </c>
      <c r="B19" s="125">
        <v>2024</v>
      </c>
      <c r="C19" s="130">
        <v>0</v>
      </c>
      <c r="D19" s="127">
        <v>0</v>
      </c>
      <c r="E19" s="127">
        <v>446</v>
      </c>
      <c r="F19" s="127">
        <v>624</v>
      </c>
      <c r="G19" s="127">
        <v>1281</v>
      </c>
      <c r="H19" s="127">
        <v>1472</v>
      </c>
      <c r="I19" s="127">
        <v>2899</v>
      </c>
      <c r="J19" s="127">
        <v>2726</v>
      </c>
      <c r="K19" s="127"/>
      <c r="L19" s="127"/>
      <c r="M19" s="127"/>
      <c r="N19" s="128"/>
      <c r="O19" s="129">
        <f t="shared" ref="O19:O24" si="3">SUM(C19:N19)</f>
        <v>9448</v>
      </c>
      <c r="P19" s="1"/>
    </row>
    <row r="20" spans="1:19" x14ac:dyDescent="0.2">
      <c r="A20" s="147"/>
      <c r="B20" s="99">
        <v>2023</v>
      </c>
      <c r="C20" s="106">
        <v>0</v>
      </c>
      <c r="D20" s="82">
        <v>0</v>
      </c>
      <c r="E20" s="82">
        <v>0</v>
      </c>
      <c r="F20" s="82">
        <v>0</v>
      </c>
      <c r="G20" s="82">
        <v>223</v>
      </c>
      <c r="H20" s="82">
        <v>1567</v>
      </c>
      <c r="I20" s="82">
        <v>3055</v>
      </c>
      <c r="J20" s="82">
        <v>2502</v>
      </c>
      <c r="K20" s="82">
        <v>1213</v>
      </c>
      <c r="L20" s="82">
        <v>594</v>
      </c>
      <c r="M20" s="82">
        <v>0</v>
      </c>
      <c r="N20" s="83">
        <v>0</v>
      </c>
      <c r="O20" s="10">
        <f t="shared" si="3"/>
        <v>9154</v>
      </c>
      <c r="P20" s="1"/>
    </row>
    <row r="21" spans="1:19" x14ac:dyDescent="0.2">
      <c r="A21" s="147"/>
      <c r="B21" s="99">
        <v>2022</v>
      </c>
      <c r="C21" s="106">
        <v>0</v>
      </c>
      <c r="D21" s="82">
        <v>0</v>
      </c>
      <c r="E21" s="82">
        <v>0</v>
      </c>
      <c r="F21" s="82">
        <v>566</v>
      </c>
      <c r="G21" s="82">
        <v>1160</v>
      </c>
      <c r="H21" s="82">
        <v>1590</v>
      </c>
      <c r="I21" s="82">
        <v>3590</v>
      </c>
      <c r="J21" s="82">
        <v>3033</v>
      </c>
      <c r="K21" s="82">
        <v>337</v>
      </c>
      <c r="L21" s="82">
        <v>0</v>
      </c>
      <c r="M21" s="82">
        <v>0</v>
      </c>
      <c r="N21" s="83">
        <v>0</v>
      </c>
      <c r="O21" s="10">
        <f t="shared" si="3"/>
        <v>10276</v>
      </c>
      <c r="P21" s="1"/>
    </row>
    <row r="22" spans="1:19" x14ac:dyDescent="0.2">
      <c r="A22" s="147"/>
      <c r="B22" s="99">
        <v>2021</v>
      </c>
      <c r="C22" s="106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4236</v>
      </c>
      <c r="J22" s="82">
        <v>3783</v>
      </c>
      <c r="K22" s="82">
        <v>1195</v>
      </c>
      <c r="L22" s="82">
        <v>935</v>
      </c>
      <c r="M22" s="82">
        <v>0</v>
      </c>
      <c r="N22" s="83">
        <v>0</v>
      </c>
      <c r="O22" s="10">
        <f t="shared" si="3"/>
        <v>10149</v>
      </c>
      <c r="P22" s="1"/>
      <c r="S22" s="119"/>
    </row>
    <row r="23" spans="1:19" x14ac:dyDescent="0.2">
      <c r="A23" s="147"/>
      <c r="B23" s="99">
        <v>2020</v>
      </c>
      <c r="C23" s="106">
        <v>0</v>
      </c>
      <c r="D23" s="82">
        <v>0</v>
      </c>
      <c r="E23" s="82">
        <v>0</v>
      </c>
      <c r="F23" s="82">
        <v>0</v>
      </c>
      <c r="G23" s="82">
        <v>274</v>
      </c>
      <c r="H23" s="82">
        <v>1149</v>
      </c>
      <c r="I23" s="82">
        <v>3705</v>
      </c>
      <c r="J23" s="82">
        <v>4094</v>
      </c>
      <c r="K23" s="82">
        <v>1070</v>
      </c>
      <c r="L23" s="82">
        <v>158</v>
      </c>
      <c r="M23" s="82">
        <v>0</v>
      </c>
      <c r="N23" s="83">
        <v>0</v>
      </c>
      <c r="O23" s="10">
        <f t="shared" si="3"/>
        <v>10450</v>
      </c>
      <c r="P23" s="1"/>
    </row>
    <row r="24" spans="1:19" x14ac:dyDescent="0.2">
      <c r="A24" s="147"/>
      <c r="B24" s="99">
        <v>2019</v>
      </c>
      <c r="C24" s="106">
        <v>0</v>
      </c>
      <c r="D24" s="82">
        <v>0</v>
      </c>
      <c r="E24" s="82">
        <v>160</v>
      </c>
      <c r="F24" s="82">
        <v>944</v>
      </c>
      <c r="G24" s="82">
        <v>1592</v>
      </c>
      <c r="H24" s="82">
        <v>1582</v>
      </c>
      <c r="I24" s="82">
        <v>2980</v>
      </c>
      <c r="J24" s="82">
        <v>3086</v>
      </c>
      <c r="K24" s="82">
        <v>672</v>
      </c>
      <c r="L24" s="82">
        <v>685</v>
      </c>
      <c r="M24" s="82">
        <v>0</v>
      </c>
      <c r="N24" s="83">
        <v>0</v>
      </c>
      <c r="O24" s="10">
        <f t="shared" si="3"/>
        <v>11701</v>
      </c>
      <c r="P24" s="1"/>
    </row>
    <row r="25" spans="1:19" x14ac:dyDescent="0.2">
      <c r="A25" s="147"/>
      <c r="B25" s="99">
        <v>2018</v>
      </c>
      <c r="C25" s="106">
        <v>0</v>
      </c>
      <c r="D25" s="82">
        <v>0</v>
      </c>
      <c r="E25" s="82">
        <v>128</v>
      </c>
      <c r="F25" s="82">
        <v>801</v>
      </c>
      <c r="G25" s="82">
        <v>1295</v>
      </c>
      <c r="H25" s="82">
        <v>1112</v>
      </c>
      <c r="I25" s="82">
        <v>3329</v>
      </c>
      <c r="J25" s="82">
        <v>2903</v>
      </c>
      <c r="K25" s="82">
        <v>952</v>
      </c>
      <c r="L25" s="82">
        <v>490</v>
      </c>
      <c r="M25" s="82">
        <v>0</v>
      </c>
      <c r="N25" s="83">
        <v>0</v>
      </c>
      <c r="O25" s="10">
        <f t="shared" ref="O25:O33" si="4">SUM(C25:N25)</f>
        <v>11010</v>
      </c>
      <c r="P25" s="1"/>
    </row>
    <row r="26" spans="1:19" x14ac:dyDescent="0.2">
      <c r="A26" s="147"/>
      <c r="B26" s="99">
        <v>2017</v>
      </c>
      <c r="C26" s="106">
        <v>0</v>
      </c>
      <c r="D26" s="82">
        <v>0</v>
      </c>
      <c r="E26" s="82">
        <v>1</v>
      </c>
      <c r="F26" s="82">
        <v>743</v>
      </c>
      <c r="G26" s="82">
        <v>1381</v>
      </c>
      <c r="H26" s="82">
        <v>1171</v>
      </c>
      <c r="I26" s="82">
        <v>3686</v>
      </c>
      <c r="J26" s="82">
        <v>3245</v>
      </c>
      <c r="K26" s="82">
        <v>805</v>
      </c>
      <c r="L26" s="82">
        <v>456</v>
      </c>
      <c r="M26" s="82">
        <v>0</v>
      </c>
      <c r="N26" s="89">
        <v>0</v>
      </c>
      <c r="O26" s="10">
        <f t="shared" si="4"/>
        <v>11488</v>
      </c>
      <c r="P26" s="1"/>
    </row>
    <row r="27" spans="1:19" x14ac:dyDescent="0.2">
      <c r="A27" s="147"/>
      <c r="B27" s="99">
        <v>2016</v>
      </c>
      <c r="C27" s="106">
        <v>0</v>
      </c>
      <c r="D27" s="82">
        <v>0</v>
      </c>
      <c r="E27" s="82">
        <v>0</v>
      </c>
      <c r="F27" s="82">
        <v>0</v>
      </c>
      <c r="G27" s="82">
        <v>47</v>
      </c>
      <c r="H27" s="82">
        <v>1</v>
      </c>
      <c r="I27" s="82">
        <v>449</v>
      </c>
      <c r="J27" s="82">
        <v>1187</v>
      </c>
      <c r="K27" s="82">
        <v>929</v>
      </c>
      <c r="L27" s="82">
        <v>522</v>
      </c>
      <c r="M27" s="82">
        <v>0</v>
      </c>
      <c r="N27" s="83">
        <v>0</v>
      </c>
      <c r="O27" s="10">
        <f t="shared" si="4"/>
        <v>3135</v>
      </c>
      <c r="P27" s="1"/>
    </row>
    <row r="28" spans="1:19" x14ac:dyDescent="0.2">
      <c r="A28" s="147"/>
      <c r="B28" s="99">
        <v>2015</v>
      </c>
      <c r="C28" s="106">
        <v>0</v>
      </c>
      <c r="D28" s="82">
        <v>0</v>
      </c>
      <c r="E28" s="82">
        <v>0</v>
      </c>
      <c r="F28" s="82">
        <v>35</v>
      </c>
      <c r="G28" s="82">
        <v>876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3">
        <v>0</v>
      </c>
      <c r="O28" s="10">
        <f t="shared" si="4"/>
        <v>911</v>
      </c>
      <c r="P28" s="1"/>
    </row>
    <row r="29" spans="1:19" x14ac:dyDescent="0.2">
      <c r="A29" s="147"/>
      <c r="B29" s="99">
        <v>2014</v>
      </c>
      <c r="C29" s="106">
        <v>0</v>
      </c>
      <c r="D29" s="82">
        <v>0</v>
      </c>
      <c r="E29" s="82">
        <v>0</v>
      </c>
      <c r="F29" s="82">
        <v>566</v>
      </c>
      <c r="G29" s="82">
        <v>1442</v>
      </c>
      <c r="H29" s="82">
        <v>1567</v>
      </c>
      <c r="I29" s="82">
        <v>2725</v>
      </c>
      <c r="J29" s="82">
        <v>2682</v>
      </c>
      <c r="K29" s="82">
        <v>384</v>
      </c>
      <c r="L29" s="82">
        <v>486</v>
      </c>
      <c r="M29" s="82">
        <v>275</v>
      </c>
      <c r="N29" s="83">
        <v>0</v>
      </c>
      <c r="O29" s="13">
        <f t="shared" si="4"/>
        <v>10127</v>
      </c>
      <c r="P29" s="1"/>
    </row>
    <row r="30" spans="1:19" ht="11.45" hidden="1" customHeight="1" x14ac:dyDescent="0.2">
      <c r="A30" s="147"/>
      <c r="B30" s="95">
        <v>2013</v>
      </c>
      <c r="C30" s="107">
        <v>0</v>
      </c>
      <c r="D30" s="85">
        <v>0</v>
      </c>
      <c r="E30" s="85">
        <v>0</v>
      </c>
      <c r="F30" s="85">
        <v>311</v>
      </c>
      <c r="G30" s="85">
        <v>1130</v>
      </c>
      <c r="H30" s="85">
        <v>1567</v>
      </c>
      <c r="I30" s="85">
        <v>2571</v>
      </c>
      <c r="J30" s="85">
        <v>3055</v>
      </c>
      <c r="K30" s="85">
        <v>422</v>
      </c>
      <c r="L30" s="85">
        <v>467</v>
      </c>
      <c r="M30" s="85">
        <v>0</v>
      </c>
      <c r="N30" s="86">
        <v>0</v>
      </c>
      <c r="O30" s="13">
        <f t="shared" si="4"/>
        <v>9523</v>
      </c>
      <c r="P30" s="1"/>
    </row>
    <row r="31" spans="1:19" ht="14.45" hidden="1" customHeight="1" x14ac:dyDescent="0.2">
      <c r="A31" s="147"/>
      <c r="B31" s="95">
        <v>2012</v>
      </c>
      <c r="C31" s="107">
        <v>0</v>
      </c>
      <c r="D31" s="85">
        <v>0</v>
      </c>
      <c r="E31" s="85">
        <v>27</v>
      </c>
      <c r="F31" s="85">
        <v>565</v>
      </c>
      <c r="G31" s="85">
        <v>1447</v>
      </c>
      <c r="H31" s="85">
        <v>1471</v>
      </c>
      <c r="I31" s="85">
        <v>3230</v>
      </c>
      <c r="J31" s="85">
        <v>3081</v>
      </c>
      <c r="K31" s="85">
        <v>821</v>
      </c>
      <c r="L31" s="85">
        <v>319</v>
      </c>
      <c r="M31" s="85">
        <v>41</v>
      </c>
      <c r="N31" s="86">
        <v>0</v>
      </c>
      <c r="O31" s="13">
        <f t="shared" si="4"/>
        <v>11002</v>
      </c>
      <c r="P31" s="1"/>
    </row>
    <row r="32" spans="1:19" ht="18" hidden="1" customHeight="1" x14ac:dyDescent="0.2">
      <c r="A32" s="147"/>
      <c r="B32" s="95">
        <v>2011</v>
      </c>
      <c r="C32" s="107">
        <v>0</v>
      </c>
      <c r="D32" s="85">
        <v>0</v>
      </c>
      <c r="E32" s="85">
        <v>0</v>
      </c>
      <c r="F32" s="85">
        <v>687</v>
      </c>
      <c r="G32" s="85">
        <v>1208</v>
      </c>
      <c r="H32" s="85">
        <v>1424</v>
      </c>
      <c r="I32" s="85">
        <v>4957</v>
      </c>
      <c r="J32" s="85">
        <v>2593</v>
      </c>
      <c r="K32" s="85">
        <v>805</v>
      </c>
      <c r="L32" s="85">
        <v>478</v>
      </c>
      <c r="M32" s="85">
        <v>29</v>
      </c>
      <c r="N32" s="86">
        <v>0</v>
      </c>
      <c r="O32" s="13">
        <f t="shared" si="4"/>
        <v>12181</v>
      </c>
      <c r="P32" s="1"/>
    </row>
    <row r="33" spans="1:16" ht="9.6" hidden="1" customHeight="1" x14ac:dyDescent="0.2">
      <c r="A33" s="148"/>
      <c r="B33" s="108">
        <v>2010</v>
      </c>
      <c r="C33" s="110">
        <v>0</v>
      </c>
      <c r="D33" s="87">
        <v>0</v>
      </c>
      <c r="E33" s="87">
        <v>0</v>
      </c>
      <c r="F33" s="87">
        <v>637</v>
      </c>
      <c r="G33" s="87">
        <v>1010</v>
      </c>
      <c r="H33" s="87">
        <v>1534</v>
      </c>
      <c r="I33" s="87">
        <v>3737</v>
      </c>
      <c r="J33" s="87">
        <v>3181</v>
      </c>
      <c r="K33" s="87">
        <v>565</v>
      </c>
      <c r="L33" s="87">
        <v>448</v>
      </c>
      <c r="M33" s="87">
        <v>0</v>
      </c>
      <c r="N33" s="88">
        <v>0</v>
      </c>
      <c r="O33" s="71">
        <f t="shared" si="4"/>
        <v>11112</v>
      </c>
      <c r="P33" s="1"/>
    </row>
    <row r="34" spans="1:16" ht="13.5" thickBot="1" x14ac:dyDescent="0.25">
      <c r="A34" s="24" t="s">
        <v>16</v>
      </c>
      <c r="B34" s="25"/>
      <c r="C34" s="26">
        <f>AVERAGE(C19:C33)</f>
        <v>0</v>
      </c>
      <c r="D34" s="26">
        <f t="shared" ref="D34:N34" si="5">AVERAGE(D19:D33)</f>
        <v>0</v>
      </c>
      <c r="E34" s="26">
        <f t="shared" si="5"/>
        <v>50.8</v>
      </c>
      <c r="F34" s="26">
        <f t="shared" si="5"/>
        <v>431.93333333333334</v>
      </c>
      <c r="G34" s="26">
        <f t="shared" si="5"/>
        <v>957.73333333333335</v>
      </c>
      <c r="H34" s="26">
        <f t="shared" si="5"/>
        <v>1147.1333333333334</v>
      </c>
      <c r="I34" s="26">
        <f t="shared" si="5"/>
        <v>3009.9333333333334</v>
      </c>
      <c r="J34" s="26">
        <f t="shared" si="5"/>
        <v>2743.4</v>
      </c>
      <c r="K34" s="26">
        <f t="shared" si="5"/>
        <v>726.42857142857144</v>
      </c>
      <c r="L34" s="26">
        <f t="shared" si="5"/>
        <v>431.28571428571428</v>
      </c>
      <c r="M34" s="26">
        <f t="shared" si="5"/>
        <v>24.642857142857142</v>
      </c>
      <c r="N34" s="26">
        <f t="shared" si="5"/>
        <v>0</v>
      </c>
      <c r="O34" s="69">
        <f>AVERAGE(O19:O33)</f>
        <v>9444.4666666666672</v>
      </c>
      <c r="P34" s="1"/>
    </row>
    <row r="35" spans="1:16" ht="14.25" thickTop="1" thickBot="1" x14ac:dyDescent="0.25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5" thickTop="1" x14ac:dyDescent="0.2">
      <c r="A36" s="146" t="s">
        <v>34</v>
      </c>
      <c r="B36" s="125">
        <v>2024</v>
      </c>
      <c r="C36" s="130">
        <v>0</v>
      </c>
      <c r="D36" s="127">
        <v>0</v>
      </c>
      <c r="E36" s="127">
        <v>717</v>
      </c>
      <c r="F36" s="127">
        <v>1914</v>
      </c>
      <c r="G36" s="127">
        <v>4161</v>
      </c>
      <c r="H36" s="127">
        <v>8081</v>
      </c>
      <c r="I36" s="127">
        <v>15211</v>
      </c>
      <c r="J36" s="127">
        <v>15267</v>
      </c>
      <c r="K36" s="127"/>
      <c r="L36" s="127"/>
      <c r="M36" s="127"/>
      <c r="N36" s="128"/>
      <c r="O36" s="129">
        <f t="shared" ref="O36:O41" si="6">SUM(C36:N36)</f>
        <v>45351</v>
      </c>
      <c r="P36" s="1"/>
    </row>
    <row r="37" spans="1:16" x14ac:dyDescent="0.2">
      <c r="A37" s="147"/>
      <c r="B37" s="99">
        <v>2023</v>
      </c>
      <c r="C37" s="106">
        <v>0</v>
      </c>
      <c r="D37" s="82">
        <v>110</v>
      </c>
      <c r="E37" s="82">
        <v>0</v>
      </c>
      <c r="F37" s="82">
        <v>2306</v>
      </c>
      <c r="G37" s="82">
        <v>3377</v>
      </c>
      <c r="H37" s="82">
        <v>2932</v>
      </c>
      <c r="I37" s="82">
        <v>6151</v>
      </c>
      <c r="J37" s="82">
        <v>6177</v>
      </c>
      <c r="K37" s="82">
        <v>3321</v>
      </c>
      <c r="L37" s="82">
        <v>1373</v>
      </c>
      <c r="M37" s="82">
        <v>0</v>
      </c>
      <c r="N37" s="83">
        <v>0</v>
      </c>
      <c r="O37" s="10">
        <f t="shared" si="6"/>
        <v>25747</v>
      </c>
      <c r="P37" s="1"/>
    </row>
    <row r="38" spans="1:16" x14ac:dyDescent="0.2">
      <c r="A38" s="147"/>
      <c r="B38" s="131">
        <v>2022</v>
      </c>
      <c r="C38" s="106">
        <v>1</v>
      </c>
      <c r="D38" s="82">
        <v>0</v>
      </c>
      <c r="E38" s="82">
        <v>58</v>
      </c>
      <c r="F38" s="82">
        <v>2744</v>
      </c>
      <c r="G38" s="82">
        <v>3594</v>
      </c>
      <c r="H38" s="82">
        <v>3834</v>
      </c>
      <c r="I38" s="82">
        <v>8115</v>
      </c>
      <c r="J38" s="82">
        <v>7755</v>
      </c>
      <c r="K38" s="82">
        <v>3631</v>
      </c>
      <c r="L38" s="82">
        <v>2869</v>
      </c>
      <c r="M38" s="82">
        <v>224</v>
      </c>
      <c r="N38" s="83">
        <v>568</v>
      </c>
      <c r="O38" s="10">
        <f t="shared" si="6"/>
        <v>33393</v>
      </c>
      <c r="P38" s="1"/>
    </row>
    <row r="39" spans="1:16" x14ac:dyDescent="0.2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1</v>
      </c>
      <c r="H39" s="82">
        <v>2591</v>
      </c>
      <c r="I39" s="82">
        <v>8159</v>
      </c>
      <c r="J39" s="82">
        <v>11177</v>
      </c>
      <c r="K39" s="82">
        <v>4694</v>
      </c>
      <c r="L39" s="82">
        <v>2272</v>
      </c>
      <c r="M39" s="82">
        <v>192</v>
      </c>
      <c r="N39" s="83">
        <v>0</v>
      </c>
      <c r="O39" s="10">
        <f t="shared" si="6"/>
        <v>29086</v>
      </c>
      <c r="P39" s="1"/>
    </row>
    <row r="40" spans="1:16" x14ac:dyDescent="0.2">
      <c r="A40" s="147"/>
      <c r="B40" s="99">
        <v>2020</v>
      </c>
      <c r="C40" s="106">
        <v>57</v>
      </c>
      <c r="D40" s="82">
        <v>43</v>
      </c>
      <c r="E40" s="82">
        <v>59</v>
      </c>
      <c r="F40" s="82">
        <v>0</v>
      </c>
      <c r="G40" s="82">
        <v>300</v>
      </c>
      <c r="H40" s="82">
        <v>2285</v>
      </c>
      <c r="I40" s="82">
        <v>9578</v>
      </c>
      <c r="J40" s="82">
        <v>10500</v>
      </c>
      <c r="K40" s="82">
        <v>3394</v>
      </c>
      <c r="L40" s="82">
        <v>425</v>
      </c>
      <c r="M40" s="82">
        <v>0</v>
      </c>
      <c r="N40" s="83">
        <v>0</v>
      </c>
      <c r="O40" s="10">
        <f t="shared" si="6"/>
        <v>26641</v>
      </c>
      <c r="P40" s="1"/>
    </row>
    <row r="41" spans="1:16" x14ac:dyDescent="0.2">
      <c r="A41" s="147"/>
      <c r="B41" s="99">
        <v>2019</v>
      </c>
      <c r="C41" s="106">
        <v>0</v>
      </c>
      <c r="D41" s="82">
        <v>0</v>
      </c>
      <c r="E41" s="82">
        <v>246</v>
      </c>
      <c r="F41" s="82">
        <v>3677</v>
      </c>
      <c r="G41" s="82">
        <v>4654</v>
      </c>
      <c r="H41" s="82">
        <v>4314</v>
      </c>
      <c r="I41" s="82">
        <v>23562</v>
      </c>
      <c r="J41" s="82">
        <v>9589</v>
      </c>
      <c r="K41" s="82">
        <v>4364</v>
      </c>
      <c r="L41" s="82">
        <v>2530</v>
      </c>
      <c r="M41" s="82">
        <v>169</v>
      </c>
      <c r="N41" s="83">
        <v>187</v>
      </c>
      <c r="O41" s="10">
        <f t="shared" si="6"/>
        <v>53292</v>
      </c>
      <c r="P41" s="1"/>
    </row>
    <row r="42" spans="1:16" x14ac:dyDescent="0.2">
      <c r="A42" s="147"/>
      <c r="B42" s="99">
        <v>2018</v>
      </c>
      <c r="C42" s="106">
        <v>67</v>
      </c>
      <c r="D42" s="82">
        <v>67</v>
      </c>
      <c r="E42" s="82">
        <v>2883</v>
      </c>
      <c r="F42" s="82">
        <v>3095</v>
      </c>
      <c r="G42" s="82">
        <v>4594</v>
      </c>
      <c r="H42" s="82">
        <v>4494</v>
      </c>
      <c r="I42" s="82">
        <v>23091</v>
      </c>
      <c r="J42" s="82">
        <v>7941</v>
      </c>
      <c r="K42" s="82">
        <v>4426</v>
      </c>
      <c r="L42" s="82">
        <v>1670</v>
      </c>
      <c r="M42" s="82">
        <v>90</v>
      </c>
      <c r="N42" s="82">
        <v>239</v>
      </c>
      <c r="O42" s="10">
        <f t="shared" ref="O42:O50" si="7">SUM(C42:N42)</f>
        <v>52657</v>
      </c>
      <c r="P42" s="1"/>
    </row>
    <row r="43" spans="1:16" x14ac:dyDescent="0.2">
      <c r="A43" s="147"/>
      <c r="B43" s="99">
        <v>2017</v>
      </c>
      <c r="C43" s="106">
        <v>0</v>
      </c>
      <c r="D43" s="82">
        <v>40</v>
      </c>
      <c r="E43" s="82">
        <v>22</v>
      </c>
      <c r="F43" s="82">
        <v>2760</v>
      </c>
      <c r="G43" s="82">
        <v>4939</v>
      </c>
      <c r="H43" s="82">
        <v>4033</v>
      </c>
      <c r="I43" s="82">
        <v>21477</v>
      </c>
      <c r="J43" s="82">
        <v>7651</v>
      </c>
      <c r="K43" s="82">
        <v>5252</v>
      </c>
      <c r="L43" s="82">
        <v>1802</v>
      </c>
      <c r="M43" s="82">
        <v>295</v>
      </c>
      <c r="N43" s="89">
        <v>47</v>
      </c>
      <c r="O43" s="10">
        <f t="shared" si="7"/>
        <v>48318</v>
      </c>
      <c r="P43" s="1"/>
    </row>
    <row r="44" spans="1:16" x14ac:dyDescent="0.2">
      <c r="A44" s="147"/>
      <c r="B44" s="99">
        <v>2016</v>
      </c>
      <c r="C44" s="106">
        <v>68</v>
      </c>
      <c r="D44" s="82">
        <v>159</v>
      </c>
      <c r="E44" s="82">
        <v>2372</v>
      </c>
      <c r="F44" s="82">
        <v>1417</v>
      </c>
      <c r="G44" s="82">
        <v>4218</v>
      </c>
      <c r="H44" s="82">
        <v>3980</v>
      </c>
      <c r="I44" s="82">
        <v>23925</v>
      </c>
      <c r="J44" s="82">
        <v>7777</v>
      </c>
      <c r="K44" s="82">
        <v>4007</v>
      </c>
      <c r="L44" s="82">
        <v>2108</v>
      </c>
      <c r="M44" s="82">
        <v>127</v>
      </c>
      <c r="N44" s="82">
        <v>91</v>
      </c>
      <c r="O44" s="10">
        <f t="shared" si="7"/>
        <v>50249</v>
      </c>
      <c r="P44" s="1"/>
    </row>
    <row r="45" spans="1:16" x14ac:dyDescent="0.2">
      <c r="A45" s="147"/>
      <c r="B45" s="99">
        <v>2015</v>
      </c>
      <c r="C45" s="106">
        <v>45</v>
      </c>
      <c r="D45" s="82">
        <v>86</v>
      </c>
      <c r="E45" s="82">
        <v>540</v>
      </c>
      <c r="F45" s="82">
        <v>2983</v>
      </c>
      <c r="G45" s="82">
        <v>5395</v>
      </c>
      <c r="H45" s="82">
        <v>4422</v>
      </c>
      <c r="I45" s="82">
        <v>21758</v>
      </c>
      <c r="J45" s="82">
        <v>8458</v>
      </c>
      <c r="K45" s="82">
        <v>4275</v>
      </c>
      <c r="L45" s="82">
        <v>2456</v>
      </c>
      <c r="M45" s="82">
        <v>328</v>
      </c>
      <c r="N45" s="83">
        <v>142</v>
      </c>
      <c r="O45" s="10">
        <f t="shared" si="7"/>
        <v>50888</v>
      </c>
      <c r="P45" s="1"/>
    </row>
    <row r="46" spans="1:16" x14ac:dyDescent="0.2">
      <c r="A46" s="147"/>
      <c r="B46" s="99">
        <v>2014</v>
      </c>
      <c r="C46" s="106">
        <v>111</v>
      </c>
      <c r="D46" s="82">
        <v>93</v>
      </c>
      <c r="E46" s="82">
        <v>1865</v>
      </c>
      <c r="F46" s="82">
        <v>2364</v>
      </c>
      <c r="G46" s="82">
        <v>4781</v>
      </c>
      <c r="H46" s="82">
        <v>4910</v>
      </c>
      <c r="I46" s="82">
        <v>22549</v>
      </c>
      <c r="J46" s="82">
        <v>8657</v>
      </c>
      <c r="K46" s="82">
        <v>3597</v>
      </c>
      <c r="L46" s="82">
        <v>2233</v>
      </c>
      <c r="M46" s="82">
        <v>206</v>
      </c>
      <c r="N46" s="83">
        <v>244</v>
      </c>
      <c r="O46" s="13">
        <f t="shared" si="7"/>
        <v>51610</v>
      </c>
      <c r="P46" s="1"/>
    </row>
    <row r="47" spans="1:16" hidden="1" x14ac:dyDescent="0.2">
      <c r="A47" s="147"/>
      <c r="B47" s="95">
        <v>2013</v>
      </c>
      <c r="C47" s="107">
        <v>55</v>
      </c>
      <c r="D47" s="85">
        <v>59</v>
      </c>
      <c r="E47" s="85">
        <v>386</v>
      </c>
      <c r="F47" s="85">
        <v>1555</v>
      </c>
      <c r="G47" s="85">
        <v>3271</v>
      </c>
      <c r="H47" s="85">
        <v>3569</v>
      </c>
      <c r="I47" s="85">
        <v>16371</v>
      </c>
      <c r="J47" s="85">
        <v>6222</v>
      </c>
      <c r="K47" s="85">
        <v>2509</v>
      </c>
      <c r="L47" s="85">
        <v>2099</v>
      </c>
      <c r="M47" s="85">
        <v>216</v>
      </c>
      <c r="N47" s="86">
        <v>378</v>
      </c>
      <c r="O47" s="13">
        <f t="shared" si="7"/>
        <v>36690</v>
      </c>
      <c r="P47" s="1"/>
    </row>
    <row r="48" spans="1:16" ht="13.15" hidden="1" customHeight="1" x14ac:dyDescent="0.2">
      <c r="A48" s="147"/>
      <c r="B48" s="95">
        <v>2012</v>
      </c>
      <c r="C48" s="107">
        <v>98</v>
      </c>
      <c r="D48" s="85">
        <v>341</v>
      </c>
      <c r="E48" s="85">
        <v>502</v>
      </c>
      <c r="F48" s="85">
        <v>1815</v>
      </c>
      <c r="G48" s="85">
        <v>3738</v>
      </c>
      <c r="H48" s="85">
        <v>3065</v>
      </c>
      <c r="I48" s="85">
        <v>5852</v>
      </c>
      <c r="J48" s="85">
        <v>5682</v>
      </c>
      <c r="K48" s="85">
        <v>3165</v>
      </c>
      <c r="L48" s="85">
        <v>1422</v>
      </c>
      <c r="M48" s="85">
        <v>145</v>
      </c>
      <c r="N48" s="86">
        <v>251</v>
      </c>
      <c r="O48" s="13">
        <f t="shared" si="7"/>
        <v>26076</v>
      </c>
      <c r="P48" s="1"/>
    </row>
    <row r="49" spans="1:18" ht="13.15" hidden="1" customHeight="1" x14ac:dyDescent="0.2">
      <c r="A49" s="147"/>
      <c r="B49" s="95">
        <v>2011</v>
      </c>
      <c r="C49" s="107">
        <v>18</v>
      </c>
      <c r="D49" s="85">
        <v>161</v>
      </c>
      <c r="E49" s="85">
        <v>947</v>
      </c>
      <c r="F49" s="85">
        <v>2008</v>
      </c>
      <c r="G49" s="85">
        <v>4449</v>
      </c>
      <c r="H49" s="85">
        <v>4405</v>
      </c>
      <c r="I49" s="85">
        <v>8925</v>
      </c>
      <c r="J49" s="85">
        <v>7969</v>
      </c>
      <c r="K49" s="85">
        <v>4758</v>
      </c>
      <c r="L49" s="85">
        <v>2193</v>
      </c>
      <c r="M49" s="85">
        <v>238</v>
      </c>
      <c r="N49" s="86">
        <v>345</v>
      </c>
      <c r="O49" s="13">
        <f t="shared" si="7"/>
        <v>36416</v>
      </c>
      <c r="P49" s="1"/>
    </row>
    <row r="50" spans="1:18" ht="13.15" hidden="1" customHeight="1" x14ac:dyDescent="0.2">
      <c r="A50" s="148"/>
      <c r="B50" s="108">
        <v>2010</v>
      </c>
      <c r="C50" s="110">
        <v>197</v>
      </c>
      <c r="D50" s="87">
        <v>0</v>
      </c>
      <c r="E50" s="87">
        <v>313</v>
      </c>
      <c r="F50" s="87">
        <v>1760</v>
      </c>
      <c r="G50" s="87">
        <v>3676</v>
      </c>
      <c r="H50" s="87">
        <v>3876</v>
      </c>
      <c r="I50" s="87">
        <v>6293</v>
      </c>
      <c r="J50" s="87">
        <v>7468</v>
      </c>
      <c r="K50" s="87">
        <v>3597</v>
      </c>
      <c r="L50" s="87">
        <v>2153</v>
      </c>
      <c r="M50" s="87">
        <v>386</v>
      </c>
      <c r="N50" s="88">
        <v>135</v>
      </c>
      <c r="O50" s="71">
        <f t="shared" si="7"/>
        <v>29854</v>
      </c>
      <c r="P50" s="1"/>
    </row>
    <row r="51" spans="1:18" ht="13.5" thickBot="1" x14ac:dyDescent="0.25">
      <c r="A51" s="24" t="s">
        <v>16</v>
      </c>
      <c r="B51" s="25"/>
      <c r="C51" s="26">
        <f>AVERAGE(C36:C50)</f>
        <v>47.8</v>
      </c>
      <c r="D51" s="26">
        <f t="shared" ref="D51:N51" si="8">AVERAGE(D36:D50)</f>
        <v>77.266666666666666</v>
      </c>
      <c r="E51" s="26">
        <f t="shared" si="8"/>
        <v>727.33333333333337</v>
      </c>
      <c r="F51" s="26">
        <f t="shared" si="8"/>
        <v>2026.5333333333333</v>
      </c>
      <c r="G51" s="26">
        <f t="shared" si="8"/>
        <v>3676.5333333333333</v>
      </c>
      <c r="H51" s="26">
        <f t="shared" si="8"/>
        <v>4052.7333333333331</v>
      </c>
      <c r="I51" s="26">
        <f t="shared" si="8"/>
        <v>14734.466666666667</v>
      </c>
      <c r="J51" s="26">
        <f t="shared" si="8"/>
        <v>8552.6666666666661</v>
      </c>
      <c r="K51" s="26">
        <f t="shared" si="8"/>
        <v>3927.8571428571427</v>
      </c>
      <c r="L51" s="26">
        <f t="shared" si="8"/>
        <v>1971.7857142857142</v>
      </c>
      <c r="M51" s="26">
        <f t="shared" si="8"/>
        <v>186.85714285714286</v>
      </c>
      <c r="N51" s="26">
        <f t="shared" si="8"/>
        <v>187.64285714285714</v>
      </c>
      <c r="O51" s="69">
        <f>AVERAGE(O36:O50)</f>
        <v>39751.199999999997</v>
      </c>
      <c r="P51" s="1"/>
    </row>
    <row r="52" spans="1:18" ht="14.25" thickTop="1" thickBot="1" x14ac:dyDescent="0.25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8" ht="13.5" thickTop="1" x14ac:dyDescent="0.2">
      <c r="A53" s="152" t="s">
        <v>35</v>
      </c>
      <c r="B53" s="125">
        <v>2024</v>
      </c>
      <c r="C53" s="130">
        <v>306</v>
      </c>
      <c r="D53" s="127">
        <v>235</v>
      </c>
      <c r="E53" s="127">
        <v>1523</v>
      </c>
      <c r="F53" s="127">
        <v>2141</v>
      </c>
      <c r="G53" s="127">
        <v>3933</v>
      </c>
      <c r="H53" s="127">
        <v>2795</v>
      </c>
      <c r="I53" s="127">
        <v>5491</v>
      </c>
      <c r="J53" s="127">
        <v>6196</v>
      </c>
      <c r="K53" s="127"/>
      <c r="L53" s="127"/>
      <c r="M53" s="127"/>
      <c r="N53" s="128"/>
      <c r="O53" s="129">
        <f t="shared" ref="O53:O58" si="9">SUM(C53:N53)</f>
        <v>22620</v>
      </c>
      <c r="P53" s="1"/>
    </row>
    <row r="54" spans="1:18" x14ac:dyDescent="0.2">
      <c r="A54" s="153"/>
      <c r="B54" s="99">
        <v>2023</v>
      </c>
      <c r="C54" s="106">
        <v>267</v>
      </c>
      <c r="D54" s="82">
        <v>214</v>
      </c>
      <c r="E54" s="82">
        <v>323</v>
      </c>
      <c r="F54" s="82">
        <v>2238</v>
      </c>
      <c r="G54" s="82">
        <v>4342</v>
      </c>
      <c r="H54" s="82">
        <v>4354</v>
      </c>
      <c r="I54" s="82">
        <v>6470</v>
      </c>
      <c r="J54" s="82">
        <v>5250</v>
      </c>
      <c r="K54" s="82">
        <v>3114</v>
      </c>
      <c r="L54" s="82">
        <v>1375</v>
      </c>
      <c r="M54" s="82">
        <v>354</v>
      </c>
      <c r="N54" s="83">
        <v>3410</v>
      </c>
      <c r="O54" s="10">
        <f t="shared" si="9"/>
        <v>31711</v>
      </c>
      <c r="P54" s="1"/>
      <c r="R54" s="119"/>
    </row>
    <row r="55" spans="1:18" x14ac:dyDescent="0.2">
      <c r="A55" s="153"/>
      <c r="B55" s="131">
        <v>2022</v>
      </c>
      <c r="C55" s="106">
        <v>226</v>
      </c>
      <c r="D55" s="82">
        <v>247</v>
      </c>
      <c r="E55" s="82">
        <v>515</v>
      </c>
      <c r="F55" s="82">
        <v>2063</v>
      </c>
      <c r="G55" s="82">
        <v>3703</v>
      </c>
      <c r="H55" s="82">
        <v>5027</v>
      </c>
      <c r="I55" s="82">
        <v>7027</v>
      </c>
      <c r="J55" s="82">
        <v>5558</v>
      </c>
      <c r="K55" s="82">
        <v>2258</v>
      </c>
      <c r="L55" s="82">
        <v>1798</v>
      </c>
      <c r="M55" s="82">
        <v>230</v>
      </c>
      <c r="N55" s="83">
        <v>2208</v>
      </c>
      <c r="O55" s="10">
        <f t="shared" si="9"/>
        <v>30860</v>
      </c>
      <c r="P55" s="1"/>
    </row>
    <row r="56" spans="1:18" x14ac:dyDescent="0.2">
      <c r="A56" s="153"/>
      <c r="B56" s="99">
        <v>2021</v>
      </c>
      <c r="C56" s="106">
        <v>0</v>
      </c>
      <c r="D56" s="82">
        <v>0</v>
      </c>
      <c r="E56" s="82">
        <v>0</v>
      </c>
      <c r="F56" s="82">
        <v>507</v>
      </c>
      <c r="G56" s="82">
        <v>2463</v>
      </c>
      <c r="H56" s="82">
        <v>5378</v>
      </c>
      <c r="I56" s="82">
        <v>8862</v>
      </c>
      <c r="J56" s="82">
        <v>7576</v>
      </c>
      <c r="K56" s="82">
        <v>3714</v>
      </c>
      <c r="L56" s="82">
        <v>2030</v>
      </c>
      <c r="M56" s="82">
        <v>249</v>
      </c>
      <c r="N56" s="83">
        <v>604</v>
      </c>
      <c r="O56" s="10">
        <f t="shared" si="9"/>
        <v>31383</v>
      </c>
      <c r="P56" s="1"/>
    </row>
    <row r="57" spans="1:18" x14ac:dyDescent="0.2">
      <c r="A57" s="153"/>
      <c r="B57" s="99">
        <v>2020</v>
      </c>
      <c r="C57" s="106">
        <v>0</v>
      </c>
      <c r="D57" s="82">
        <v>0</v>
      </c>
      <c r="E57" s="82">
        <v>0</v>
      </c>
      <c r="F57" s="82">
        <v>0</v>
      </c>
      <c r="G57" s="82">
        <v>1041</v>
      </c>
      <c r="H57" s="82">
        <v>4188</v>
      </c>
      <c r="I57" s="82">
        <v>18380</v>
      </c>
      <c r="J57" s="82">
        <v>15035</v>
      </c>
      <c r="K57" s="82">
        <v>3923</v>
      </c>
      <c r="L57" s="82">
        <v>112</v>
      </c>
      <c r="M57" s="82">
        <v>0</v>
      </c>
      <c r="N57" s="83">
        <v>0</v>
      </c>
      <c r="O57" s="10">
        <f t="shared" si="9"/>
        <v>42679</v>
      </c>
      <c r="P57" s="1"/>
    </row>
    <row r="58" spans="1:18" x14ac:dyDescent="0.2">
      <c r="A58" s="153"/>
      <c r="B58" s="99">
        <v>2019</v>
      </c>
      <c r="C58" s="106">
        <v>0</v>
      </c>
      <c r="D58" s="82">
        <v>0</v>
      </c>
      <c r="E58" s="82">
        <v>0</v>
      </c>
      <c r="F58" s="82">
        <v>0</v>
      </c>
      <c r="G58" s="82">
        <v>1406</v>
      </c>
      <c r="H58" s="82">
        <v>1299</v>
      </c>
      <c r="I58" s="82">
        <v>3032</v>
      </c>
      <c r="J58" s="82">
        <v>3028</v>
      </c>
      <c r="K58" s="82">
        <v>1165</v>
      </c>
      <c r="L58" s="82">
        <v>810</v>
      </c>
      <c r="M58" s="82">
        <v>0</v>
      </c>
      <c r="N58" s="83">
        <v>18</v>
      </c>
      <c r="O58" s="10">
        <f t="shared" si="9"/>
        <v>10758</v>
      </c>
      <c r="P58" s="1"/>
    </row>
    <row r="59" spans="1:18" x14ac:dyDescent="0.2">
      <c r="A59" s="153"/>
      <c r="B59" s="99">
        <v>2018</v>
      </c>
      <c r="C59" s="106">
        <v>0</v>
      </c>
      <c r="D59" s="82">
        <v>0</v>
      </c>
      <c r="E59" s="82">
        <v>258</v>
      </c>
      <c r="F59" s="82">
        <v>1182</v>
      </c>
      <c r="G59" s="82">
        <v>2284</v>
      </c>
      <c r="H59" s="82">
        <v>1980</v>
      </c>
      <c r="I59" s="82">
        <v>4110</v>
      </c>
      <c r="J59" s="82">
        <v>3568</v>
      </c>
      <c r="K59" s="82">
        <v>1325</v>
      </c>
      <c r="L59" s="82">
        <v>563</v>
      </c>
      <c r="M59" s="82">
        <v>0</v>
      </c>
      <c r="N59" s="83">
        <v>0</v>
      </c>
      <c r="O59" s="10">
        <f t="shared" ref="O59:O67" si="10">SUM(C59:N59)</f>
        <v>15270</v>
      </c>
      <c r="P59" s="1"/>
    </row>
    <row r="60" spans="1:18" x14ac:dyDescent="0.2">
      <c r="A60" s="153"/>
      <c r="B60" s="99">
        <v>2017</v>
      </c>
      <c r="C60" s="106">
        <v>0</v>
      </c>
      <c r="D60" s="82">
        <v>0</v>
      </c>
      <c r="E60" s="82">
        <v>35</v>
      </c>
      <c r="F60" s="82">
        <v>2397</v>
      </c>
      <c r="G60" s="82">
        <v>3236</v>
      </c>
      <c r="H60" s="82">
        <v>3085</v>
      </c>
      <c r="I60" s="82">
        <v>5941</v>
      </c>
      <c r="J60" s="82">
        <v>6608</v>
      </c>
      <c r="K60" s="82">
        <v>2508</v>
      </c>
      <c r="L60" s="82">
        <v>1145</v>
      </c>
      <c r="M60" s="82">
        <v>0</v>
      </c>
      <c r="N60" s="89">
        <v>4368</v>
      </c>
      <c r="O60" s="36">
        <f t="shared" si="10"/>
        <v>29323</v>
      </c>
      <c r="P60" s="1"/>
    </row>
    <row r="61" spans="1:18" x14ac:dyDescent="0.2">
      <c r="A61" s="153"/>
      <c r="B61" s="99">
        <v>2016</v>
      </c>
      <c r="C61" s="106">
        <v>0</v>
      </c>
      <c r="D61" s="82">
        <v>0</v>
      </c>
      <c r="E61" s="82">
        <v>716</v>
      </c>
      <c r="F61" s="82">
        <v>970</v>
      </c>
      <c r="G61" s="82">
        <v>2410</v>
      </c>
      <c r="H61" s="82">
        <v>2563</v>
      </c>
      <c r="I61" s="82">
        <v>6156</v>
      </c>
      <c r="J61" s="82">
        <v>6676</v>
      </c>
      <c r="K61" s="82">
        <v>2501</v>
      </c>
      <c r="L61" s="82">
        <v>1119</v>
      </c>
      <c r="M61" s="82">
        <v>134</v>
      </c>
      <c r="N61" s="82">
        <v>2627</v>
      </c>
      <c r="O61" s="10">
        <f t="shared" si="10"/>
        <v>25872</v>
      </c>
      <c r="P61" s="1"/>
    </row>
    <row r="62" spans="1:18" x14ac:dyDescent="0.2">
      <c r="A62" s="153"/>
      <c r="B62" s="99">
        <v>2015</v>
      </c>
      <c r="C62" s="106">
        <v>0</v>
      </c>
      <c r="D62" s="82">
        <v>0</v>
      </c>
      <c r="E62" s="82">
        <v>28</v>
      </c>
      <c r="F62" s="82">
        <v>973</v>
      </c>
      <c r="G62" s="82">
        <v>2668</v>
      </c>
      <c r="H62" s="82">
        <v>2410</v>
      </c>
      <c r="I62" s="82">
        <v>4558</v>
      </c>
      <c r="J62" s="82">
        <v>5392</v>
      </c>
      <c r="K62" s="82">
        <v>2171</v>
      </c>
      <c r="L62" s="82">
        <v>1338</v>
      </c>
      <c r="M62" s="82">
        <v>207</v>
      </c>
      <c r="N62" s="89">
        <v>2869</v>
      </c>
      <c r="O62" s="36">
        <f t="shared" si="10"/>
        <v>22614</v>
      </c>
      <c r="P62" s="1"/>
    </row>
    <row r="63" spans="1:18" x14ac:dyDescent="0.2">
      <c r="A63" s="153"/>
      <c r="B63" s="99">
        <v>2014</v>
      </c>
      <c r="C63" s="106">
        <v>0</v>
      </c>
      <c r="D63" s="82">
        <v>0</v>
      </c>
      <c r="E63" s="82">
        <v>59</v>
      </c>
      <c r="F63" s="82">
        <v>1378</v>
      </c>
      <c r="G63" s="82">
        <v>2120</v>
      </c>
      <c r="H63" s="82">
        <v>2864</v>
      </c>
      <c r="I63" s="82">
        <v>6779</v>
      </c>
      <c r="J63" s="82">
        <v>5784</v>
      </c>
      <c r="K63" s="82">
        <v>1745</v>
      </c>
      <c r="L63" s="82">
        <v>1218</v>
      </c>
      <c r="M63" s="82">
        <v>113</v>
      </c>
      <c r="N63" s="89">
        <v>1862</v>
      </c>
      <c r="O63" s="37">
        <f t="shared" si="10"/>
        <v>23922</v>
      </c>
      <c r="P63" s="1"/>
    </row>
    <row r="64" spans="1:18" ht="12.6" hidden="1" customHeight="1" x14ac:dyDescent="0.2">
      <c r="A64" s="153"/>
      <c r="B64" s="95">
        <v>2013</v>
      </c>
      <c r="C64" s="107">
        <v>0</v>
      </c>
      <c r="D64" s="85">
        <v>0</v>
      </c>
      <c r="E64" s="85">
        <v>81</v>
      </c>
      <c r="F64" s="85">
        <v>920</v>
      </c>
      <c r="G64" s="85">
        <v>1843</v>
      </c>
      <c r="H64" s="85">
        <v>2863</v>
      </c>
      <c r="I64" s="85">
        <v>4568</v>
      </c>
      <c r="J64" s="85">
        <v>4761</v>
      </c>
      <c r="K64" s="85">
        <v>1529</v>
      </c>
      <c r="L64" s="85">
        <v>1051</v>
      </c>
      <c r="M64" s="85">
        <v>188</v>
      </c>
      <c r="N64" s="90">
        <v>1581</v>
      </c>
      <c r="O64" s="36">
        <f t="shared" si="10"/>
        <v>19385</v>
      </c>
      <c r="P64" s="1"/>
    </row>
    <row r="65" spans="1:16" ht="16.149999999999999" hidden="1" customHeight="1" x14ac:dyDescent="0.2">
      <c r="A65" s="153"/>
      <c r="B65" s="95">
        <v>2012</v>
      </c>
      <c r="C65" s="107">
        <v>0</v>
      </c>
      <c r="D65" s="85">
        <v>28</v>
      </c>
      <c r="E65" s="85">
        <v>411</v>
      </c>
      <c r="F65" s="85">
        <v>1202</v>
      </c>
      <c r="G65" s="85">
        <v>2141</v>
      </c>
      <c r="H65" s="85">
        <v>1758</v>
      </c>
      <c r="I65" s="85">
        <v>3832</v>
      </c>
      <c r="J65" s="85">
        <v>4033</v>
      </c>
      <c r="K65" s="85">
        <v>1962</v>
      </c>
      <c r="L65" s="85">
        <v>834</v>
      </c>
      <c r="M65" s="85">
        <v>104</v>
      </c>
      <c r="N65" s="90">
        <v>400</v>
      </c>
      <c r="O65" s="37">
        <f t="shared" si="10"/>
        <v>16705</v>
      </c>
      <c r="P65" s="1"/>
    </row>
    <row r="66" spans="1:16" ht="13.9" hidden="1" customHeight="1" x14ac:dyDescent="0.2">
      <c r="A66" s="153"/>
      <c r="B66" s="95">
        <v>2011</v>
      </c>
      <c r="C66" s="107">
        <v>0</v>
      </c>
      <c r="D66" s="85">
        <v>0</v>
      </c>
      <c r="E66" s="85">
        <v>0</v>
      </c>
      <c r="F66" s="85">
        <v>682</v>
      </c>
      <c r="G66" s="85">
        <v>1512</v>
      </c>
      <c r="H66" s="85">
        <v>1546</v>
      </c>
      <c r="I66" s="85">
        <v>3592</v>
      </c>
      <c r="J66" s="85">
        <v>2947</v>
      </c>
      <c r="K66" s="85">
        <v>1418</v>
      </c>
      <c r="L66" s="85">
        <v>725</v>
      </c>
      <c r="M66" s="85">
        <v>122</v>
      </c>
      <c r="N66" s="90">
        <v>511</v>
      </c>
      <c r="O66" s="37">
        <f t="shared" si="10"/>
        <v>13055</v>
      </c>
      <c r="P66" s="1"/>
    </row>
    <row r="67" spans="1:16" ht="14.45" hidden="1" customHeight="1" x14ac:dyDescent="0.2">
      <c r="A67" s="154"/>
      <c r="B67" s="108">
        <v>2010</v>
      </c>
      <c r="C67" s="110">
        <v>0</v>
      </c>
      <c r="D67" s="87">
        <v>0</v>
      </c>
      <c r="E67" s="87">
        <v>34</v>
      </c>
      <c r="F67" s="87">
        <v>720</v>
      </c>
      <c r="G67" s="87">
        <v>1481</v>
      </c>
      <c r="H67" s="87">
        <v>1597</v>
      </c>
      <c r="I67" s="87">
        <v>3182</v>
      </c>
      <c r="J67" s="87">
        <v>3322</v>
      </c>
      <c r="K67" s="87">
        <v>0</v>
      </c>
      <c r="L67" s="87">
        <v>872</v>
      </c>
      <c r="M67" s="87">
        <v>36</v>
      </c>
      <c r="N67" s="91">
        <v>420</v>
      </c>
      <c r="O67" s="37">
        <f t="shared" si="10"/>
        <v>11664</v>
      </c>
      <c r="P67" s="1"/>
    </row>
    <row r="68" spans="1:16" ht="13.5" thickBot="1" x14ac:dyDescent="0.25">
      <c r="A68" s="24" t="s">
        <v>16</v>
      </c>
      <c r="B68" s="25"/>
      <c r="C68" s="26">
        <f>AVERAGE(C53:C67)</f>
        <v>53.266666666666666</v>
      </c>
      <c r="D68" s="26">
        <f t="shared" ref="D68:N68" si="11">AVERAGE(D53:D67)</f>
        <v>48.266666666666666</v>
      </c>
      <c r="E68" s="26">
        <f t="shared" si="11"/>
        <v>265.53333333333336</v>
      </c>
      <c r="F68" s="26">
        <f t="shared" si="11"/>
        <v>1158.2</v>
      </c>
      <c r="G68" s="26">
        <f t="shared" si="11"/>
        <v>2438.8666666666668</v>
      </c>
      <c r="H68" s="26">
        <f t="shared" si="11"/>
        <v>2913.8</v>
      </c>
      <c r="I68" s="26">
        <f t="shared" si="11"/>
        <v>6132</v>
      </c>
      <c r="J68" s="26">
        <f t="shared" si="11"/>
        <v>5715.6</v>
      </c>
      <c r="K68" s="26">
        <f t="shared" si="11"/>
        <v>2095.2142857142858</v>
      </c>
      <c r="L68" s="26">
        <f t="shared" si="11"/>
        <v>1070.7142857142858</v>
      </c>
      <c r="M68" s="26">
        <f t="shared" si="11"/>
        <v>124.07142857142857</v>
      </c>
      <c r="N68" s="26">
        <f t="shared" si="11"/>
        <v>1491.2857142857142</v>
      </c>
      <c r="O68" s="69">
        <f>AVERAGE(O53:O67)</f>
        <v>23188.066666666666</v>
      </c>
      <c r="P68" s="1"/>
    </row>
    <row r="69" spans="1:16" ht="13.5" thickTop="1" x14ac:dyDescent="0.2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x14ac:dyDescent="0.2">
      <c r="A70" s="1"/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1"/>
    </row>
    <row r="71" spans="1:16" ht="13.5" hidden="1" thickTop="1" x14ac:dyDescent="0.2">
      <c r="A71" s="155" t="s">
        <v>36</v>
      </c>
      <c r="B71" s="30">
        <v>2018</v>
      </c>
      <c r="C71" s="109">
        <v>2412</v>
      </c>
      <c r="D71" s="4">
        <v>181</v>
      </c>
      <c r="E71" s="4">
        <v>1006</v>
      </c>
      <c r="F71" s="4">
        <v>3797</v>
      </c>
      <c r="G71" s="4">
        <v>8015</v>
      </c>
      <c r="H71" s="4">
        <v>5773</v>
      </c>
      <c r="I71" s="4">
        <v>18908</v>
      </c>
      <c r="J71" s="4">
        <v>9984</v>
      </c>
      <c r="K71" s="4">
        <v>6036</v>
      </c>
      <c r="L71" s="4">
        <v>4789</v>
      </c>
      <c r="M71" s="4">
        <v>485</v>
      </c>
      <c r="N71" s="32">
        <v>12939</v>
      </c>
      <c r="O71" s="5">
        <f t="shared" ref="O71:O79" si="12">SUM(C71:N71)</f>
        <v>74325</v>
      </c>
      <c r="P71" s="1"/>
    </row>
    <row r="72" spans="1:16" hidden="1" x14ac:dyDescent="0.2">
      <c r="A72" s="156"/>
      <c r="B72" s="99">
        <v>2017</v>
      </c>
      <c r="C72" s="106">
        <v>116</v>
      </c>
      <c r="D72" s="82">
        <v>2386</v>
      </c>
      <c r="E72" s="82">
        <v>209</v>
      </c>
      <c r="F72" s="82">
        <v>16341</v>
      </c>
      <c r="G72" s="82">
        <v>6642</v>
      </c>
      <c r="H72" s="82">
        <v>5789</v>
      </c>
      <c r="I72" s="82">
        <v>18591</v>
      </c>
      <c r="J72" s="82">
        <v>11041</v>
      </c>
      <c r="K72" s="82">
        <v>4375</v>
      </c>
      <c r="L72" s="82">
        <v>3042</v>
      </c>
      <c r="M72" s="82">
        <v>340</v>
      </c>
      <c r="N72" s="89">
        <v>12741</v>
      </c>
      <c r="O72" s="36">
        <f t="shared" si="12"/>
        <v>81613</v>
      </c>
      <c r="P72" s="1"/>
    </row>
    <row r="73" spans="1:16" hidden="1" x14ac:dyDescent="0.2">
      <c r="A73" s="156"/>
      <c r="B73" s="99">
        <v>2016</v>
      </c>
      <c r="C73" s="106">
        <v>3991</v>
      </c>
      <c r="D73" s="82">
        <v>58</v>
      </c>
      <c r="E73" s="82">
        <v>2145</v>
      </c>
      <c r="F73" s="82">
        <v>2185</v>
      </c>
      <c r="G73" s="82">
        <v>5990</v>
      </c>
      <c r="H73" s="82">
        <v>5135</v>
      </c>
      <c r="I73" s="82">
        <v>19683</v>
      </c>
      <c r="J73" s="82">
        <v>12124</v>
      </c>
      <c r="K73" s="82">
        <v>5549</v>
      </c>
      <c r="L73" s="82">
        <v>4652</v>
      </c>
      <c r="M73" s="82">
        <v>242</v>
      </c>
      <c r="N73" s="82">
        <v>12463</v>
      </c>
      <c r="O73" s="10">
        <f t="shared" si="12"/>
        <v>74217</v>
      </c>
      <c r="P73" s="1"/>
    </row>
    <row r="74" spans="1:16" hidden="1" x14ac:dyDescent="0.2">
      <c r="A74" s="156"/>
      <c r="B74" s="99">
        <v>2015</v>
      </c>
      <c r="C74" s="106">
        <v>2296</v>
      </c>
      <c r="D74" s="82">
        <v>165</v>
      </c>
      <c r="E74" s="82">
        <v>541</v>
      </c>
      <c r="F74" s="82">
        <v>2832</v>
      </c>
      <c r="G74" s="82">
        <v>7102</v>
      </c>
      <c r="H74" s="82">
        <v>4983</v>
      </c>
      <c r="I74" s="82">
        <v>13066</v>
      </c>
      <c r="J74" s="82">
        <v>9677</v>
      </c>
      <c r="K74" s="82">
        <v>4581</v>
      </c>
      <c r="L74" s="82">
        <v>4229</v>
      </c>
      <c r="M74" s="82">
        <v>85</v>
      </c>
      <c r="N74" s="89">
        <v>14049</v>
      </c>
      <c r="O74" s="10">
        <f t="shared" si="12"/>
        <v>63606</v>
      </c>
      <c r="P74" s="1"/>
    </row>
    <row r="75" spans="1:16" hidden="1" x14ac:dyDescent="0.2">
      <c r="A75" s="156"/>
      <c r="B75" s="99">
        <v>2014</v>
      </c>
      <c r="C75" s="106">
        <v>95</v>
      </c>
      <c r="D75" s="82">
        <v>2520</v>
      </c>
      <c r="E75" s="82">
        <v>110</v>
      </c>
      <c r="F75" s="82">
        <v>13525</v>
      </c>
      <c r="G75" s="82">
        <v>5901</v>
      </c>
      <c r="H75" s="82">
        <v>5525</v>
      </c>
      <c r="I75" s="82">
        <v>13524</v>
      </c>
      <c r="J75" s="82">
        <v>11040</v>
      </c>
      <c r="K75" s="82">
        <v>4363</v>
      </c>
      <c r="L75" s="82">
        <v>4677</v>
      </c>
      <c r="M75" s="82">
        <v>246</v>
      </c>
      <c r="N75" s="89">
        <v>12515</v>
      </c>
      <c r="O75" s="13">
        <f t="shared" si="12"/>
        <v>74041</v>
      </c>
      <c r="P75" s="1"/>
    </row>
    <row r="76" spans="1:16" hidden="1" x14ac:dyDescent="0.2">
      <c r="A76" s="156"/>
      <c r="B76" s="95">
        <v>2013</v>
      </c>
      <c r="C76" s="107">
        <v>1036</v>
      </c>
      <c r="D76" s="85">
        <v>486</v>
      </c>
      <c r="E76" s="85">
        <v>783</v>
      </c>
      <c r="F76" s="85">
        <v>952</v>
      </c>
      <c r="G76" s="85">
        <v>5538</v>
      </c>
      <c r="H76" s="85">
        <v>4840</v>
      </c>
      <c r="I76" s="85">
        <v>16244</v>
      </c>
      <c r="J76" s="85">
        <v>10398</v>
      </c>
      <c r="K76" s="85">
        <v>4062</v>
      </c>
      <c r="L76" s="85">
        <v>4536</v>
      </c>
      <c r="M76" s="85">
        <v>662</v>
      </c>
      <c r="N76" s="90">
        <v>8726</v>
      </c>
      <c r="O76" s="13">
        <f t="shared" si="12"/>
        <v>58263</v>
      </c>
      <c r="P76" s="1"/>
    </row>
    <row r="77" spans="1:16" hidden="1" x14ac:dyDescent="0.2">
      <c r="A77" s="156"/>
      <c r="B77" s="95">
        <v>2012</v>
      </c>
      <c r="C77" s="107">
        <v>179</v>
      </c>
      <c r="D77" s="85">
        <v>953</v>
      </c>
      <c r="E77" s="85">
        <v>248</v>
      </c>
      <c r="F77" s="85">
        <v>8281</v>
      </c>
      <c r="G77" s="85">
        <v>5848</v>
      </c>
      <c r="H77" s="85">
        <v>4924</v>
      </c>
      <c r="I77" s="85">
        <v>16036</v>
      </c>
      <c r="J77" s="85">
        <v>11824</v>
      </c>
      <c r="K77" s="85">
        <v>5683</v>
      </c>
      <c r="L77" s="85">
        <v>3999</v>
      </c>
      <c r="M77" s="85">
        <v>259</v>
      </c>
      <c r="N77" s="90">
        <v>10209</v>
      </c>
      <c r="O77" s="13">
        <f t="shared" si="12"/>
        <v>68443</v>
      </c>
      <c r="P77" s="1"/>
    </row>
    <row r="78" spans="1:16" hidden="1" x14ac:dyDescent="0.2">
      <c r="A78" s="156"/>
      <c r="B78" s="95">
        <v>2011</v>
      </c>
      <c r="C78" s="107">
        <v>53</v>
      </c>
      <c r="D78" s="85">
        <v>1962</v>
      </c>
      <c r="E78" s="85">
        <v>62</v>
      </c>
      <c r="F78" s="85">
        <v>13213</v>
      </c>
      <c r="G78" s="85">
        <v>4979</v>
      </c>
      <c r="H78" s="85">
        <v>5085</v>
      </c>
      <c r="I78" s="85">
        <v>16394</v>
      </c>
      <c r="J78" s="85">
        <v>9892</v>
      </c>
      <c r="K78" s="85">
        <v>5885</v>
      </c>
      <c r="L78" s="85">
        <v>4107</v>
      </c>
      <c r="M78" s="85">
        <v>117</v>
      </c>
      <c r="N78" s="90">
        <v>11665</v>
      </c>
      <c r="O78" s="13">
        <f t="shared" si="12"/>
        <v>73414</v>
      </c>
      <c r="P78" s="1"/>
    </row>
    <row r="79" spans="1:16" hidden="1" x14ac:dyDescent="0.2">
      <c r="A79" s="157"/>
      <c r="B79" s="108">
        <v>2010</v>
      </c>
      <c r="C79" s="110">
        <v>0</v>
      </c>
      <c r="D79" s="87">
        <v>0</v>
      </c>
      <c r="E79" s="87">
        <v>0</v>
      </c>
      <c r="F79" s="87">
        <v>5052</v>
      </c>
      <c r="G79" s="87">
        <v>4807</v>
      </c>
      <c r="H79" s="87">
        <v>6140</v>
      </c>
      <c r="I79" s="87">
        <v>12464</v>
      </c>
      <c r="J79" s="87">
        <v>10112</v>
      </c>
      <c r="K79" s="87">
        <v>5402</v>
      </c>
      <c r="L79" s="87">
        <v>3192</v>
      </c>
      <c r="M79" s="87">
        <v>260</v>
      </c>
      <c r="N79" s="91">
        <v>7461</v>
      </c>
      <c r="O79" s="71">
        <f t="shared" si="12"/>
        <v>54890</v>
      </c>
      <c r="P79" s="1"/>
    </row>
    <row r="80" spans="1:16" ht="13.5" hidden="1" thickBot="1" x14ac:dyDescent="0.25">
      <c r="A80" s="24" t="s">
        <v>16</v>
      </c>
      <c r="B80" s="39"/>
      <c r="C80" s="26">
        <f>AVERAGE(C71:C79)</f>
        <v>1130.8888888888889</v>
      </c>
      <c r="D80" s="26">
        <f t="shared" ref="D80:N80" si="13">AVERAGE(D71:D79)</f>
        <v>967.88888888888891</v>
      </c>
      <c r="E80" s="26">
        <f t="shared" si="13"/>
        <v>567.11111111111109</v>
      </c>
      <c r="F80" s="26">
        <f t="shared" si="13"/>
        <v>7353.1111111111113</v>
      </c>
      <c r="G80" s="26">
        <f t="shared" si="13"/>
        <v>6091.333333333333</v>
      </c>
      <c r="H80" s="26">
        <f t="shared" si="13"/>
        <v>5354.8888888888887</v>
      </c>
      <c r="I80" s="26">
        <f t="shared" si="13"/>
        <v>16101.111111111111</v>
      </c>
      <c r="J80" s="26">
        <f t="shared" si="13"/>
        <v>10676.888888888889</v>
      </c>
      <c r="K80" s="26">
        <f t="shared" si="13"/>
        <v>5104</v>
      </c>
      <c r="L80" s="26">
        <f t="shared" si="13"/>
        <v>4135.8888888888887</v>
      </c>
      <c r="M80" s="26">
        <f t="shared" si="13"/>
        <v>299.55555555555554</v>
      </c>
      <c r="N80" s="26">
        <f t="shared" si="13"/>
        <v>11418.666666666666</v>
      </c>
      <c r="O80" s="69">
        <f>AVERAGE(O71:O79)</f>
        <v>69201.333333333328</v>
      </c>
      <c r="P80" s="1"/>
    </row>
    <row r="81" spans="1: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">
      <c r="A83" s="145" t="s">
        <v>37</v>
      </c>
      <c r="B83" s="92">
        <v>2010</v>
      </c>
      <c r="C83" s="92">
        <v>2011</v>
      </c>
      <c r="D83" s="92">
        <v>2012</v>
      </c>
      <c r="E83" s="92">
        <v>2013</v>
      </c>
      <c r="F83" s="92">
        <v>2014</v>
      </c>
      <c r="G83" s="92">
        <v>2015</v>
      </c>
      <c r="H83" s="92">
        <v>2016</v>
      </c>
      <c r="I83" s="78">
        <v>2017</v>
      </c>
      <c r="J83" s="78">
        <v>2018</v>
      </c>
      <c r="K83" s="78">
        <v>2019</v>
      </c>
      <c r="L83" s="78">
        <v>2020</v>
      </c>
      <c r="M83" s="78">
        <v>2021</v>
      </c>
      <c r="N83" s="78">
        <v>2022</v>
      </c>
      <c r="O83" s="78">
        <v>2023</v>
      </c>
      <c r="P83" s="78">
        <v>2024</v>
      </c>
    </row>
    <row r="84" spans="1:16" x14ac:dyDescent="0.2">
      <c r="A84" s="44" t="s">
        <v>32</v>
      </c>
      <c r="B84" s="45">
        <f>O16</f>
        <v>25484</v>
      </c>
      <c r="C84" s="45">
        <f>O15</f>
        <v>31172</v>
      </c>
      <c r="D84" s="45">
        <f>O14</f>
        <v>29283</v>
      </c>
      <c r="E84" s="45">
        <f>O13</f>
        <v>30304</v>
      </c>
      <c r="F84" s="45">
        <f>O12</f>
        <v>36773</v>
      </c>
      <c r="G84" s="45">
        <f>O11</f>
        <v>43548</v>
      </c>
      <c r="H84" s="45">
        <f>O10</f>
        <v>34635</v>
      </c>
      <c r="I84" s="43">
        <f>O9</f>
        <v>40526</v>
      </c>
      <c r="J84" s="43">
        <f>O8</f>
        <v>33755</v>
      </c>
      <c r="K84" s="43">
        <f>O7</f>
        <v>34198</v>
      </c>
      <c r="L84" s="43">
        <f>O6</f>
        <v>21441</v>
      </c>
      <c r="M84" s="43">
        <f>O5</f>
        <v>13307</v>
      </c>
      <c r="N84" s="43">
        <f>O4</f>
        <v>13753</v>
      </c>
      <c r="O84" s="43">
        <f>O3</f>
        <v>42347</v>
      </c>
      <c r="P84" s="43">
        <f>O2</f>
        <v>36297</v>
      </c>
    </row>
    <row r="85" spans="1:16" x14ac:dyDescent="0.2">
      <c r="A85" s="44" t="s">
        <v>33</v>
      </c>
      <c r="B85" s="45">
        <f>O33</f>
        <v>11112</v>
      </c>
      <c r="C85" s="45">
        <f>O32</f>
        <v>12181</v>
      </c>
      <c r="D85" s="45">
        <f>O31</f>
        <v>11002</v>
      </c>
      <c r="E85" s="45">
        <f>O30</f>
        <v>9523</v>
      </c>
      <c r="F85" s="45">
        <f>O29</f>
        <v>10127</v>
      </c>
      <c r="G85" s="45">
        <f>O28</f>
        <v>911</v>
      </c>
      <c r="H85" s="45">
        <f>O27</f>
        <v>3135</v>
      </c>
      <c r="I85" s="43">
        <f>O26</f>
        <v>11488</v>
      </c>
      <c r="J85" s="43">
        <f>O25</f>
        <v>11010</v>
      </c>
      <c r="K85" s="43">
        <f>O24</f>
        <v>11701</v>
      </c>
      <c r="L85" s="43">
        <f>O23</f>
        <v>10450</v>
      </c>
      <c r="M85" s="43">
        <f>O22</f>
        <v>10149</v>
      </c>
      <c r="N85" s="43">
        <f>O21</f>
        <v>10276</v>
      </c>
      <c r="O85" s="43">
        <f>O20</f>
        <v>9154</v>
      </c>
      <c r="P85" s="43">
        <f>O19</f>
        <v>9448</v>
      </c>
    </row>
    <row r="86" spans="1:16" x14ac:dyDescent="0.2">
      <c r="A86" s="44" t="s">
        <v>34</v>
      </c>
      <c r="B86" s="45">
        <f>O50</f>
        <v>29854</v>
      </c>
      <c r="C86" s="45">
        <f>O49</f>
        <v>36416</v>
      </c>
      <c r="D86" s="45">
        <f>O48</f>
        <v>26076</v>
      </c>
      <c r="E86" s="45">
        <f>O47</f>
        <v>36690</v>
      </c>
      <c r="F86" s="45">
        <f>O46</f>
        <v>51610</v>
      </c>
      <c r="G86" s="45">
        <f>O45</f>
        <v>50888</v>
      </c>
      <c r="H86" s="45">
        <f>O44</f>
        <v>50249</v>
      </c>
      <c r="I86" s="43">
        <f>O43</f>
        <v>48318</v>
      </c>
      <c r="J86" s="43">
        <f>O42</f>
        <v>52657</v>
      </c>
      <c r="K86" s="43">
        <f>O41</f>
        <v>53292</v>
      </c>
      <c r="L86" s="43">
        <f>O40</f>
        <v>26641</v>
      </c>
      <c r="M86" s="43">
        <f>O39</f>
        <v>29086</v>
      </c>
      <c r="N86" s="43">
        <f>O38</f>
        <v>33393</v>
      </c>
      <c r="O86" s="43">
        <f>O37</f>
        <v>25747</v>
      </c>
      <c r="P86" s="43">
        <f>O36</f>
        <v>45351</v>
      </c>
    </row>
    <row r="87" spans="1:16" x14ac:dyDescent="0.2">
      <c r="A87" s="44" t="s">
        <v>35</v>
      </c>
      <c r="B87" s="45">
        <f>O67</f>
        <v>11664</v>
      </c>
      <c r="C87" s="45">
        <f>O66</f>
        <v>13055</v>
      </c>
      <c r="D87" s="45">
        <f>O65</f>
        <v>16705</v>
      </c>
      <c r="E87" s="45">
        <f>O64</f>
        <v>19385</v>
      </c>
      <c r="F87" s="45">
        <f>O63</f>
        <v>23922</v>
      </c>
      <c r="G87" s="45">
        <f>O62</f>
        <v>22614</v>
      </c>
      <c r="H87" s="45">
        <f>O61</f>
        <v>25872</v>
      </c>
      <c r="I87" s="43">
        <f>O60</f>
        <v>29323</v>
      </c>
      <c r="J87" s="43">
        <f>O59</f>
        <v>15270</v>
      </c>
      <c r="K87" s="43">
        <f>O58</f>
        <v>10758</v>
      </c>
      <c r="L87" s="43">
        <f>O57</f>
        <v>42679</v>
      </c>
      <c r="M87" s="43">
        <f>O56</f>
        <v>31383</v>
      </c>
      <c r="N87" s="43">
        <f>O55</f>
        <v>30860</v>
      </c>
      <c r="O87" s="43">
        <f>O54</f>
        <v>31711</v>
      </c>
      <c r="P87" s="43">
        <f>O53</f>
        <v>22620</v>
      </c>
    </row>
    <row r="88" spans="1:16" hidden="1" x14ac:dyDescent="0.2">
      <c r="A88" s="44" t="s">
        <v>36</v>
      </c>
      <c r="B88" s="45">
        <f>O79</f>
        <v>54890</v>
      </c>
      <c r="C88" s="45">
        <f>O78</f>
        <v>73414</v>
      </c>
      <c r="D88" s="45">
        <f>O77</f>
        <v>68443</v>
      </c>
      <c r="E88" s="45">
        <f>O76</f>
        <v>58263</v>
      </c>
      <c r="F88" s="45">
        <f>O75</f>
        <v>74041</v>
      </c>
      <c r="G88" s="45">
        <f>O74</f>
        <v>63606</v>
      </c>
      <c r="H88" s="45">
        <f>O73</f>
        <v>74217</v>
      </c>
      <c r="I88" s="43">
        <f>O72</f>
        <v>81613</v>
      </c>
      <c r="J88" s="43">
        <f>O71</f>
        <v>74325</v>
      </c>
      <c r="K88" s="43"/>
      <c r="L88" s="43"/>
      <c r="M88" s="43"/>
      <c r="N88" s="43"/>
      <c r="O88" s="43"/>
      <c r="P88" s="43"/>
    </row>
    <row r="89" spans="1:16" x14ac:dyDescent="0.2">
      <c r="A89" s="44" t="s">
        <v>14</v>
      </c>
      <c r="B89" s="79">
        <f t="shared" ref="B89:J89" si="14">SUM(B84:B88)</f>
        <v>133004</v>
      </c>
      <c r="C89" s="79">
        <f t="shared" si="14"/>
        <v>166238</v>
      </c>
      <c r="D89" s="79">
        <f t="shared" si="14"/>
        <v>151509</v>
      </c>
      <c r="E89" s="79">
        <f t="shared" si="14"/>
        <v>154165</v>
      </c>
      <c r="F89" s="79">
        <f t="shared" si="14"/>
        <v>196473</v>
      </c>
      <c r="G89" s="79">
        <f t="shared" si="14"/>
        <v>181567</v>
      </c>
      <c r="H89" s="79">
        <f t="shared" si="14"/>
        <v>188108</v>
      </c>
      <c r="I89" s="47">
        <f t="shared" si="14"/>
        <v>211268</v>
      </c>
      <c r="J89" s="47">
        <f t="shared" si="14"/>
        <v>187017</v>
      </c>
      <c r="K89" s="105">
        <f t="shared" ref="K89:P89" si="15">SUM(K84:K87)</f>
        <v>109949</v>
      </c>
      <c r="L89" s="105">
        <f t="shared" si="15"/>
        <v>101211</v>
      </c>
      <c r="M89" s="105">
        <f t="shared" si="15"/>
        <v>83925</v>
      </c>
      <c r="N89" s="105">
        <f t="shared" si="15"/>
        <v>88282</v>
      </c>
      <c r="O89" s="105">
        <f t="shared" si="15"/>
        <v>108959</v>
      </c>
      <c r="P89" s="105">
        <f t="shared" si="15"/>
        <v>113716</v>
      </c>
    </row>
    <row r="90" spans="1: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</sheetData>
  <sheetProtection selectLockedCells="1" selectUnlockedCells="1"/>
  <mergeCells count="5">
    <mergeCell ref="A2:A16"/>
    <mergeCell ref="A19:A33"/>
    <mergeCell ref="A36:A50"/>
    <mergeCell ref="A53:A67"/>
    <mergeCell ref="A71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workbookViewId="0">
      <selection activeCell="A63" sqref="A63"/>
    </sheetView>
  </sheetViews>
  <sheetFormatPr defaultColWidth="8.7109375" defaultRowHeight="12.75" x14ac:dyDescent="0.2"/>
  <cols>
    <col min="1" max="1" width="23.140625" style="49" customWidth="1"/>
    <col min="2" max="5" width="0" style="49" hidden="1" customWidth="1"/>
    <col min="6" max="13" width="8.7109375" style="49"/>
    <col min="14" max="16" width="8.7109375" style="49" customWidth="1"/>
    <col min="17" max="18" width="0" style="49" hidden="1" customWidth="1"/>
    <col min="19" max="19" width="28.5703125" style="49" hidden="1" customWidth="1"/>
    <col min="20" max="20" width="12.42578125" style="49" hidden="1" customWidth="1"/>
    <col min="21" max="26" width="0" style="49" hidden="1" customWidth="1"/>
    <col min="27" max="27" width="4.42578125" style="49" hidden="1" customWidth="1"/>
    <col min="28" max="28" width="8.7109375" style="49"/>
    <col min="29" max="31" width="0" style="49" hidden="1" customWidth="1"/>
    <col min="32" max="32" width="8.7109375" style="49"/>
    <col min="33" max="34" width="0" style="49" hidden="1" customWidth="1"/>
    <col min="35" max="35" width="14.5703125" style="49" hidden="1" customWidth="1"/>
    <col min="36" max="38" width="8.7109375" style="49"/>
    <col min="39" max="39" width="14.5703125" style="49" bestFit="1" customWidth="1"/>
    <col min="40" max="42" width="8.7109375" style="49"/>
    <col min="43" max="43" width="14.5703125" style="49" bestFit="1" customWidth="1"/>
    <col min="44" max="16384" width="8.7109375" style="49"/>
  </cols>
  <sheetData>
    <row r="1" spans="1:43" x14ac:dyDescent="0.2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38" t="s">
        <v>39</v>
      </c>
      <c r="AO1" s="78" t="s">
        <v>50</v>
      </c>
      <c r="AQ1" s="78" t="s">
        <v>39</v>
      </c>
    </row>
    <row r="2" spans="1:43" x14ac:dyDescent="0.2">
      <c r="A2" s="44" t="s">
        <v>15</v>
      </c>
      <c r="B2" s="45">
        <v>29468</v>
      </c>
      <c r="C2" s="45">
        <f>'KRÁLOVEHRADECKÝ KRAJ'!P15</f>
        <v>34992</v>
      </c>
      <c r="D2" s="45">
        <f>'KRÁLOVEHRADECKÝ KRAJ'!P14</f>
        <v>30272</v>
      </c>
      <c r="E2" s="45">
        <f>'KRÁLOVEHRADECKÝ KRAJ'!P13</f>
        <v>29394</v>
      </c>
      <c r="F2" s="45">
        <f>'KRÁLOVEHRADECKÝ KRAJ'!P12</f>
        <v>33374</v>
      </c>
      <c r="G2" s="45">
        <f>'KRÁLOVEHRADECKÝ KRAJ'!P11</f>
        <v>33945</v>
      </c>
      <c r="H2" s="45">
        <f>'KRÁLOVEHRADECKÝ KRAJ'!P10</f>
        <v>30129</v>
      </c>
      <c r="I2" s="43">
        <f>'KRÁLOVEHRADECKÝ KRAJ'!P9</f>
        <v>40050</v>
      </c>
      <c r="J2" s="43">
        <f>'KRÁLOVEHRADECKÝ KRAJ'!P8</f>
        <v>39851</v>
      </c>
      <c r="K2" s="43">
        <f>'KRÁLOVEHRADECKÝ KRAJ'!P7</f>
        <v>41354</v>
      </c>
      <c r="L2" s="43">
        <f>'KRÁLOVEHRADECKÝ KRAJ'!P6</f>
        <v>23670</v>
      </c>
      <c r="M2" s="43">
        <f>'KRÁLOVEHRADECKÝ KRAJ'!P5</f>
        <v>24517</v>
      </c>
      <c r="N2" s="43">
        <f>'KRÁLOVEHRADECKÝ KRAJ'!P4</f>
        <v>32486</v>
      </c>
      <c r="O2" s="43">
        <f>'KRÁLOVEHRADECKÝ KRAJ'!P3</f>
        <v>39851</v>
      </c>
      <c r="P2" s="43">
        <f>'KRÁLOVEHRADECKÝ KRAJ'!P2</f>
        <v>24659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7365</v>
      </c>
      <c r="AM2" s="104">
        <f>100*AK2/N2</f>
        <v>22.671304561965155</v>
      </c>
      <c r="AO2" s="43">
        <f>P2-O2</f>
        <v>-15192</v>
      </c>
      <c r="AQ2" s="104">
        <f>100*AO2/O2</f>
        <v>-38.122004466638231</v>
      </c>
    </row>
    <row r="3" spans="1:43" x14ac:dyDescent="0.2">
      <c r="A3" s="44" t="s">
        <v>17</v>
      </c>
      <c r="B3" s="45">
        <v>49752</v>
      </c>
      <c r="C3" s="45">
        <f>'KRÁLOVEHRADECKÝ KRAJ'!P31</f>
        <v>44233</v>
      </c>
      <c r="D3" s="45">
        <f>'KRÁLOVEHRADECKÝ KRAJ'!P30</f>
        <v>39957</v>
      </c>
      <c r="E3" s="45">
        <f>'KRÁLOVEHRADECKÝ KRAJ'!P29</f>
        <v>37064</v>
      </c>
      <c r="F3" s="45">
        <f>'KRÁLOVEHRADECKÝ KRAJ'!P28</f>
        <v>0</v>
      </c>
      <c r="G3" s="45">
        <f>'KRÁLOVEHRADECKÝ KRAJ'!P27</f>
        <v>139016</v>
      </c>
      <c r="H3" s="45">
        <f>'KRÁLOVEHRADECKÝ KRAJ'!P26</f>
        <v>113126</v>
      </c>
      <c r="I3" s="43">
        <f>'KRÁLOVEHRADECKÝ KRAJ'!P25</f>
        <v>110810</v>
      </c>
      <c r="J3" s="43">
        <f>'KRÁLOVEHRADECKÝ KRAJ'!P24</f>
        <v>96200</v>
      </c>
      <c r="K3" s="43">
        <f>'KRÁLOVEHRADECKÝ KRAJ'!P23</f>
        <v>78200</v>
      </c>
      <c r="L3" s="43">
        <f>'KRÁLOVEHRADECKÝ KRAJ'!P22</f>
        <v>54549</v>
      </c>
      <c r="M3" s="43">
        <f>'KRÁLOVEHRADECKÝ KRAJ'!P21</f>
        <v>53657</v>
      </c>
      <c r="N3" s="43">
        <f>'KRÁLOVEHRADECKÝ KRAJ'!P20</f>
        <v>60093</v>
      </c>
      <c r="O3" s="43">
        <f>'KRÁLOVEHRADECKÝ KRAJ'!P19</f>
        <v>62942</v>
      </c>
      <c r="P3" s="43">
        <f>'KRÁLOVEHRADECKÝ KRAJ'!P18</f>
        <v>46853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2849</v>
      </c>
      <c r="AM3" s="104">
        <f t="shared" ref="AM3:AM7" si="11">100*AK3/N3</f>
        <v>4.7409848068826648</v>
      </c>
      <c r="AO3" s="43">
        <f t="shared" ref="AO3:AO7" si="12">P3-O3</f>
        <v>-16089</v>
      </c>
      <c r="AQ3" s="104">
        <f t="shared" ref="AQ3:AQ7" si="13">100*AO3/O3</f>
        <v>-25.561628165612785</v>
      </c>
    </row>
    <row r="4" spans="1:43" x14ac:dyDescent="0.2">
      <c r="A4" s="44" t="s">
        <v>18</v>
      </c>
      <c r="B4" s="45">
        <v>42090</v>
      </c>
      <c r="C4" s="45">
        <f>'KRÁLOVEHRADECKÝ KRAJ'!P47</f>
        <v>34187</v>
      </c>
      <c r="D4" s="45">
        <f>'KRÁLOVEHRADECKÝ KRAJ'!P46</f>
        <v>34360</v>
      </c>
      <c r="E4" s="45">
        <f>'KRÁLOVEHRADECKÝ KRAJ'!P45</f>
        <v>29980</v>
      </c>
      <c r="F4" s="45">
        <f>'KRÁLOVEHRADECKÝ KRAJ'!P44</f>
        <v>33777</v>
      </c>
      <c r="G4" s="45">
        <f>'KRÁLOVEHRADECKÝ KRAJ'!P43</f>
        <v>41782</v>
      </c>
      <c r="H4" s="45">
        <f>'KRÁLOVEHRADECKÝ KRAJ'!P42</f>
        <v>44024</v>
      </c>
      <c r="I4" s="43">
        <f>'KRÁLOVEHRADECKÝ KRAJ'!P41</f>
        <v>40164</v>
      </c>
      <c r="J4" s="43">
        <f>'KRÁLOVEHRADECKÝ KRAJ'!P40</f>
        <v>40003</v>
      </c>
      <c r="K4" s="43">
        <f>'KRÁLOVEHRADECKÝ KRAJ'!P39</f>
        <v>43226</v>
      </c>
      <c r="L4" s="43">
        <f>'KRÁLOVEHRADECKÝ KRAJ'!P38</f>
        <v>33275</v>
      </c>
      <c r="M4" s="43">
        <f>'KRÁLOVEHRADECKÝ KRAJ'!P37</f>
        <v>27134</v>
      </c>
      <c r="N4" s="43">
        <f>'KRÁLOVEHRADECKÝ KRAJ'!P36</f>
        <v>34362</v>
      </c>
      <c r="O4" s="43">
        <f>'KRÁLOVEHRADECKÝ KRAJ'!P35</f>
        <v>40206</v>
      </c>
      <c r="P4" s="43">
        <f>'KRÁLOVEHRADECKÝ KRAJ'!P34</f>
        <v>30877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5844</v>
      </c>
      <c r="AM4" s="104">
        <f t="shared" si="11"/>
        <v>17.007159071066877</v>
      </c>
      <c r="AO4" s="43">
        <f t="shared" si="12"/>
        <v>-9329</v>
      </c>
      <c r="AQ4" s="104">
        <f t="shared" si="13"/>
        <v>-23.203004526687558</v>
      </c>
    </row>
    <row r="5" spans="1:43" x14ac:dyDescent="0.2">
      <c r="A5" s="44" t="s">
        <v>19</v>
      </c>
      <c r="B5" s="45">
        <v>50789</v>
      </c>
      <c r="C5" s="45">
        <f>'KRÁLOVEHRADECKÝ KRAJ'!P63</f>
        <v>27495</v>
      </c>
      <c r="D5" s="45">
        <f>'KRÁLOVEHRADECKÝ KRAJ'!P62</f>
        <v>26350</v>
      </c>
      <c r="E5" s="45">
        <f>'KRÁLOVEHRADECKÝ KRAJ'!P61</f>
        <v>43309</v>
      </c>
      <c r="F5" s="45">
        <f>'KRÁLOVEHRADECKÝ KRAJ'!P60</f>
        <v>55986</v>
      </c>
      <c r="G5" s="45">
        <f>'KRÁLOVEHRADECKÝ KRAJ'!P59</f>
        <v>50015</v>
      </c>
      <c r="H5" s="45">
        <f>'KRÁLOVEHRADECKÝ KRAJ'!P58</f>
        <v>56829</v>
      </c>
      <c r="I5" s="43">
        <f>'KRÁLOVEHRADECKÝ KRAJ'!P57</f>
        <v>54615</v>
      </c>
      <c r="J5" s="43">
        <f>'KRÁLOVEHRADECKÝ KRAJ'!P56</f>
        <v>50099</v>
      </c>
      <c r="K5" s="43">
        <f>'KRÁLOVEHRADECKÝ KRAJ'!P55</f>
        <v>49464</v>
      </c>
      <c r="L5" s="43">
        <f>'KRÁLOVEHRADECKÝ KRAJ'!P54</f>
        <v>59588</v>
      </c>
      <c r="M5" s="43">
        <f>'KRÁLOVEHRADECKÝ KRAJ'!P53</f>
        <v>47886</v>
      </c>
      <c r="N5" s="43">
        <f>'KRÁLOVEHRADECKÝ KRAJ'!P52</f>
        <v>37791</v>
      </c>
      <c r="O5" s="43">
        <f>'KRÁLOVEHRADECKÝ KRAJ'!P51</f>
        <v>38814</v>
      </c>
      <c r="P5" s="43">
        <f>'KRÁLOVEHRADECKÝ KRAJ'!P50</f>
        <v>26734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1023</v>
      </c>
      <c r="AM5" s="104">
        <f t="shared" si="11"/>
        <v>2.7069937286655552</v>
      </c>
      <c r="AO5" s="43">
        <f t="shared" si="12"/>
        <v>-12080</v>
      </c>
      <c r="AQ5" s="104">
        <f t="shared" si="13"/>
        <v>-31.122790745607254</v>
      </c>
    </row>
    <row r="6" spans="1:43" x14ac:dyDescent="0.2">
      <c r="A6" s="44" t="s">
        <v>20</v>
      </c>
      <c r="B6" s="45">
        <v>71811</v>
      </c>
      <c r="C6" s="45">
        <f>'KRÁLOVEHRADECKÝ KRAJ'!P79</f>
        <v>63574</v>
      </c>
      <c r="D6" s="45">
        <f>'KRÁLOVEHRADECKÝ KRAJ'!P78</f>
        <v>68086</v>
      </c>
      <c r="E6" s="45">
        <f>'KRÁLOVEHRADECKÝ KRAJ'!P77</f>
        <v>66672</v>
      </c>
      <c r="F6" s="45">
        <f>'KRÁLOVEHRADECKÝ KRAJ'!P76</f>
        <v>77301</v>
      </c>
      <c r="G6" s="45">
        <f>'KRÁLOVEHRADECKÝ KRAJ'!P75</f>
        <v>81212</v>
      </c>
      <c r="H6" s="45">
        <f>'KRÁLOVEHRADECKÝ KRAJ'!P74</f>
        <v>82029</v>
      </c>
      <c r="I6" s="43">
        <f>'KRÁLOVEHRADECKÝ KRAJ'!P73</f>
        <v>69344</v>
      </c>
      <c r="J6" s="43">
        <f>'KRÁLOVEHRADECKÝ KRAJ'!P72</f>
        <v>78114</v>
      </c>
      <c r="K6" s="43">
        <f>'KRÁLOVEHRADECKÝ KRAJ'!P71</f>
        <v>60476</v>
      </c>
      <c r="L6" s="43">
        <f>'KRÁLOVEHRADECKÝ KRAJ'!P70</f>
        <v>51156</v>
      </c>
      <c r="M6" s="43">
        <f>'KRÁLOVEHRADECKÝ KRAJ'!P69</f>
        <v>32740</v>
      </c>
      <c r="N6" s="43">
        <f>'KRÁLOVEHRADECKÝ KRAJ'!P68</f>
        <v>39946</v>
      </c>
      <c r="O6" s="43">
        <f>'KRÁLOVEHRADECKÝ KRAJ'!P67</f>
        <v>41986</v>
      </c>
      <c r="P6" s="43">
        <f>'KRÁLOVEHRADECKÝ KRAJ'!P66</f>
        <v>32109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2040</v>
      </c>
      <c r="AM6" s="104">
        <f t="shared" si="11"/>
        <v>5.1068943073148754</v>
      </c>
      <c r="AO6" s="43">
        <f t="shared" si="12"/>
        <v>-9877</v>
      </c>
      <c r="AQ6" s="104">
        <f t="shared" si="13"/>
        <v>-23.524508169389797</v>
      </c>
    </row>
    <row r="7" spans="1:43" x14ac:dyDescent="0.2">
      <c r="A7" s="93" t="s">
        <v>14</v>
      </c>
      <c r="B7" s="46">
        <f t="shared" ref="B7:K7" si="14">SUM(B2:B6)</f>
        <v>243910</v>
      </c>
      <c r="C7" s="46">
        <f t="shared" si="14"/>
        <v>204481</v>
      </c>
      <c r="D7" s="46">
        <f t="shared" si="14"/>
        <v>199025</v>
      </c>
      <c r="E7" s="46">
        <f t="shared" si="14"/>
        <v>206419</v>
      </c>
      <c r="F7" s="46">
        <f t="shared" si="14"/>
        <v>200438</v>
      </c>
      <c r="G7" s="46">
        <f t="shared" si="14"/>
        <v>345970</v>
      </c>
      <c r="H7" s="46">
        <f t="shared" si="14"/>
        <v>326137</v>
      </c>
      <c r="I7" s="46">
        <f t="shared" si="14"/>
        <v>314983</v>
      </c>
      <c r="J7" s="46">
        <f t="shared" si="14"/>
        <v>304267</v>
      </c>
      <c r="K7" s="46">
        <f t="shared" si="14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223799</v>
      </c>
      <c r="P7" s="46">
        <f>SUM(P2:P6)</f>
        <v>161232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19121</v>
      </c>
      <c r="AM7" s="120">
        <f t="shared" si="11"/>
        <v>9.341990834383763</v>
      </c>
      <c r="AO7" s="105">
        <f t="shared" si="12"/>
        <v>-62567</v>
      </c>
      <c r="AQ7" s="120">
        <f t="shared" si="13"/>
        <v>-27.956782648716036</v>
      </c>
    </row>
    <row r="8" spans="1:43" x14ac:dyDescent="0.2">
      <c r="Q8" s="1"/>
      <c r="U8" s="43"/>
      <c r="V8" s="1"/>
      <c r="W8" s="1"/>
      <c r="AC8" s="1"/>
      <c r="AD8" s="1"/>
      <c r="AE8" s="104"/>
      <c r="AI8" s="104"/>
    </row>
    <row r="9" spans="1:43" x14ac:dyDescent="0.2">
      <c r="Q9" s="1"/>
      <c r="U9" s="43"/>
      <c r="V9" s="1"/>
      <c r="W9" s="1"/>
      <c r="AC9" s="1"/>
      <c r="AD9" s="1"/>
      <c r="AE9" s="104"/>
      <c r="AI9" s="104"/>
    </row>
    <row r="10" spans="1:43" x14ac:dyDescent="0.2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  <c r="AO10" s="78" t="s">
        <v>50</v>
      </c>
      <c r="AQ10" s="78" t="s">
        <v>39</v>
      </c>
    </row>
    <row r="11" spans="1:43" x14ac:dyDescent="0.2">
      <c r="A11" s="44" t="s">
        <v>23</v>
      </c>
      <c r="B11" s="45">
        <f>'LIBERECKÝ KRAJ'!O16</f>
        <v>54695</v>
      </c>
      <c r="C11" s="45">
        <f>'LIBERECKÝ KRAJ'!O15</f>
        <v>63242</v>
      </c>
      <c r="D11" s="45">
        <f>'LIBERECKÝ KRAJ'!O14</f>
        <v>58734</v>
      </c>
      <c r="E11" s="45">
        <f>'LIBERECKÝ KRAJ'!O13</f>
        <v>52243</v>
      </c>
      <c r="F11" s="45">
        <f>'LIBERECKÝ KRAJ'!O12</f>
        <v>59937</v>
      </c>
      <c r="G11" s="45">
        <f>'LIBERECKÝ KRAJ'!O11</f>
        <v>60087</v>
      </c>
      <c r="H11" s="45">
        <f>'LIBERECKÝ KRAJ'!O10</f>
        <v>68073</v>
      </c>
      <c r="I11" s="43">
        <f>'LIBERECKÝ KRAJ'!O9</f>
        <v>67963</v>
      </c>
      <c r="J11" s="43">
        <f>'LIBERECKÝ KRAJ'!O8</f>
        <v>67661</v>
      </c>
      <c r="K11" s="43">
        <f>'LIBERECKÝ KRAJ'!O7</f>
        <v>68049</v>
      </c>
      <c r="L11" s="43">
        <f>'LIBERECKÝ KRAJ'!O6</f>
        <v>56483</v>
      </c>
      <c r="M11" s="43">
        <f>'LIBERECKÝ KRAJ'!O5</f>
        <v>53086</v>
      </c>
      <c r="N11" s="43">
        <f>'LIBERECKÝ KRAJ'!O4</f>
        <v>54548</v>
      </c>
      <c r="O11" s="43">
        <f>'LIBERECKÝ KRAJ'!O3</f>
        <v>55037</v>
      </c>
      <c r="P11" s="43">
        <f>'LIBERECKÝ KRAJ'!O2</f>
        <v>48273</v>
      </c>
      <c r="Q11" s="43">
        <f t="shared" ref="Q11:Q19" si="15">J11-I11</f>
        <v>-302</v>
      </c>
      <c r="R11"/>
      <c r="S11" s="104">
        <f t="shared" ref="S11:S19" si="16">100*Q11/I11</f>
        <v>-0.44435943086679519</v>
      </c>
      <c r="U11" s="43">
        <f t="shared" ref="U11:U19" si="17">K11-J11</f>
        <v>388</v>
      </c>
      <c r="V11" s="1"/>
      <c r="W11" s="1">
        <f t="shared" ref="W11:W19" si="18">100*U11/J11</f>
        <v>0.57344703743663261</v>
      </c>
      <c r="Y11" s="43">
        <f t="shared" ref="Y11:Y19" si="19">L11-K11</f>
        <v>-11566</v>
      </c>
      <c r="Z11" s="1"/>
      <c r="AA11" s="104">
        <f t="shared" ref="AA11:AA19" si="20">100*Y11/K11</f>
        <v>-16.996575996708255</v>
      </c>
      <c r="AC11" s="43">
        <f t="shared" ref="AC11:AC19" si="21">M11-L11</f>
        <v>-3397</v>
      </c>
      <c r="AD11" s="1"/>
      <c r="AE11" s="104">
        <f t="shared" ref="AE11:AE19" si="22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3">O11-N11</f>
        <v>489</v>
      </c>
      <c r="AM11" s="104">
        <f>100*AK11/N11</f>
        <v>0.89645816528562006</v>
      </c>
      <c r="AO11" s="43">
        <f>P11-O11</f>
        <v>-6764</v>
      </c>
      <c r="AQ11" s="104">
        <f>100*AO11/O11</f>
        <v>-12.28991405781565</v>
      </c>
    </row>
    <row r="12" spans="1:43" x14ac:dyDescent="0.2">
      <c r="A12" s="44" t="s">
        <v>24</v>
      </c>
      <c r="B12" s="45">
        <f>'LIBERECKÝ KRAJ'!O33</f>
        <v>38550</v>
      </c>
      <c r="C12" s="45">
        <f>'LIBERECKÝ KRAJ'!O32</f>
        <v>40148</v>
      </c>
      <c r="D12" s="45">
        <f>'LIBERECKÝ KRAJ'!O31</f>
        <v>36252</v>
      </c>
      <c r="E12" s="45">
        <f>'LIBERECKÝ KRAJ'!O30</f>
        <v>38168</v>
      </c>
      <c r="F12" s="45">
        <f>'LIBERECKÝ KRAJ'!O29</f>
        <v>41200</v>
      </c>
      <c r="G12" s="45">
        <f>'LIBERECKÝ KRAJ'!O28</f>
        <v>43919</v>
      </c>
      <c r="H12" s="45">
        <f>'LIBERECKÝ KRAJ'!O27</f>
        <v>53092</v>
      </c>
      <c r="I12" s="43">
        <f>'LIBERECKÝ KRAJ'!O26</f>
        <v>50150</v>
      </c>
      <c r="J12" s="43">
        <f>'LIBERECKÝ KRAJ'!O25</f>
        <v>49978</v>
      </c>
      <c r="K12" s="43">
        <f>'LIBERECKÝ KRAJ'!O24</f>
        <v>52727</v>
      </c>
      <c r="L12" s="43">
        <f>'LIBERECKÝ KRAJ'!O23</f>
        <v>33992</v>
      </c>
      <c r="M12" s="43">
        <f>'LIBERECKÝ KRAJ'!O22</f>
        <v>31232</v>
      </c>
      <c r="N12" s="43">
        <f>'LIBERECKÝ KRAJ'!O21</f>
        <v>55930</v>
      </c>
      <c r="O12" s="43">
        <f>'LIBERECKÝ KRAJ'!O20</f>
        <v>66226</v>
      </c>
      <c r="P12" s="43">
        <f>'LIBERECKÝ KRAJ'!O19</f>
        <v>49542</v>
      </c>
      <c r="Q12" s="43">
        <f t="shared" si="15"/>
        <v>-172</v>
      </c>
      <c r="R12"/>
      <c r="S12" s="104">
        <f t="shared" si="16"/>
        <v>-0.34297108673978066</v>
      </c>
      <c r="U12" s="43">
        <f t="shared" si="17"/>
        <v>2749</v>
      </c>
      <c r="V12" s="1"/>
      <c r="W12" s="1">
        <f t="shared" si="18"/>
        <v>5.5004201848813477</v>
      </c>
      <c r="Y12" s="43">
        <f t="shared" si="19"/>
        <v>-18735</v>
      </c>
      <c r="Z12" s="1"/>
      <c r="AA12" s="104">
        <f t="shared" si="20"/>
        <v>-35.532080338346574</v>
      </c>
      <c r="AC12" s="43">
        <f t="shared" si="21"/>
        <v>-2760</v>
      </c>
      <c r="AD12" s="1"/>
      <c r="AE12" s="104">
        <f t="shared" si="22"/>
        <v>-8.1195575429512825</v>
      </c>
      <c r="AG12" s="43">
        <f t="shared" ref="AG12:AG19" si="24">N12-M12</f>
        <v>24698</v>
      </c>
      <c r="AH12" s="43"/>
      <c r="AI12" s="104">
        <f t="shared" ref="AI12:AI19" si="25">100*AG12/M12</f>
        <v>79.079149590163937</v>
      </c>
      <c r="AK12" s="43">
        <f t="shared" si="23"/>
        <v>10296</v>
      </c>
      <c r="AM12" s="104">
        <f t="shared" ref="AM12:AM19" si="26">100*AK12/N12</f>
        <v>18.408725192204543</v>
      </c>
      <c r="AO12" s="43">
        <f t="shared" ref="AO12:AO19" si="27">P12-O12</f>
        <v>-16684</v>
      </c>
      <c r="AQ12" s="104">
        <f t="shared" ref="AQ12:AQ19" si="28">100*AO12/O12</f>
        <v>-25.192522574215566</v>
      </c>
    </row>
    <row r="13" spans="1:43" x14ac:dyDescent="0.2">
      <c r="A13" s="44" t="s">
        <v>25</v>
      </c>
      <c r="B13" s="45">
        <f>'LIBERECKÝ KRAJ'!O50</f>
        <v>14815</v>
      </c>
      <c r="C13" s="45">
        <f>'LIBERECKÝ KRAJ'!O49</f>
        <v>18338</v>
      </c>
      <c r="D13" s="45">
        <f>'LIBERECKÝ KRAJ'!O48</f>
        <v>19007</v>
      </c>
      <c r="E13" s="45">
        <f>'LIBERECKÝ KRAJ'!O47</f>
        <v>16962</v>
      </c>
      <c r="F13" s="45">
        <f>'LIBERECKÝ KRAJ'!O46</f>
        <v>18885</v>
      </c>
      <c r="G13" s="45">
        <f>'LIBERECKÝ KRAJ'!O45</f>
        <v>17086</v>
      </c>
      <c r="H13" s="45">
        <f>'LIBERECKÝ KRAJ'!O44</f>
        <v>19308</v>
      </c>
      <c r="I13" s="43">
        <f>'LIBERECKÝ KRAJ'!O43</f>
        <v>17478</v>
      </c>
      <c r="J13" s="43">
        <f>'LIBERECKÝ KRAJ'!O42</f>
        <v>19025</v>
      </c>
      <c r="K13" s="43">
        <f>'LIBERECKÝ KRAJ'!O41</f>
        <v>22699</v>
      </c>
      <c r="L13" s="43">
        <f>'LIBERECKÝ KRAJ'!O40</f>
        <v>18271</v>
      </c>
      <c r="M13" s="43">
        <f>'LIBERECKÝ KRAJ'!O39</f>
        <v>11568</v>
      </c>
      <c r="N13" s="43">
        <f>'LIBERECKÝ KRAJ'!O38</f>
        <v>17925</v>
      </c>
      <c r="O13" s="43">
        <f>'LIBERECKÝ KRAJ'!O37</f>
        <v>15726</v>
      </c>
      <c r="P13" s="43">
        <f>'LIBERECKÝ KRAJ'!O36</f>
        <v>15457</v>
      </c>
      <c r="Q13" s="43">
        <f t="shared" si="15"/>
        <v>1547</v>
      </c>
      <c r="R13"/>
      <c r="S13" s="104">
        <f t="shared" si="16"/>
        <v>8.8511271312507152</v>
      </c>
      <c r="U13" s="43">
        <f t="shared" si="17"/>
        <v>3674</v>
      </c>
      <c r="V13" s="1"/>
      <c r="W13" s="1">
        <f t="shared" si="18"/>
        <v>19.31143232588699</v>
      </c>
      <c r="Y13" s="43">
        <f t="shared" si="19"/>
        <v>-4428</v>
      </c>
      <c r="Z13" s="1"/>
      <c r="AA13" s="104">
        <f t="shared" si="20"/>
        <v>-19.5074672893079</v>
      </c>
      <c r="AC13" s="43">
        <f t="shared" si="21"/>
        <v>-6703</v>
      </c>
      <c r="AD13" s="1"/>
      <c r="AE13" s="104">
        <f t="shared" si="22"/>
        <v>-36.686552460182803</v>
      </c>
      <c r="AG13" s="43">
        <f t="shared" si="24"/>
        <v>6357</v>
      </c>
      <c r="AH13" s="43"/>
      <c r="AI13" s="104">
        <f t="shared" si="25"/>
        <v>54.953319502074692</v>
      </c>
      <c r="AK13" s="43">
        <f t="shared" si="23"/>
        <v>-2199</v>
      </c>
      <c r="AM13" s="104">
        <f t="shared" si="26"/>
        <v>-12.267782426778243</v>
      </c>
      <c r="AO13" s="43">
        <f t="shared" si="27"/>
        <v>-269</v>
      </c>
      <c r="AQ13" s="104">
        <f t="shared" si="28"/>
        <v>-1.7105430497265675</v>
      </c>
    </row>
    <row r="14" spans="1:43" x14ac:dyDescent="0.2">
      <c r="A14" s="44" t="s">
        <v>26</v>
      </c>
      <c r="B14" s="45">
        <f>'LIBERECKÝ KRAJ'!O67</f>
        <v>27677</v>
      </c>
      <c r="C14" s="45">
        <f>'LIBERECKÝ KRAJ'!O66</f>
        <v>26815</v>
      </c>
      <c r="D14" s="45">
        <f>'LIBERECKÝ KRAJ'!O65</f>
        <v>23733</v>
      </c>
      <c r="E14" s="45">
        <f>'LIBERECKÝ KRAJ'!O64</f>
        <v>24282</v>
      </c>
      <c r="F14" s="45">
        <f>'LIBERECKÝ KRAJ'!O63</f>
        <v>24934</v>
      </c>
      <c r="G14" s="45">
        <f>'LIBERECKÝ KRAJ'!O62</f>
        <v>24497</v>
      </c>
      <c r="H14" s="45">
        <f>'LIBERECKÝ KRAJ'!O61</f>
        <v>27464</v>
      </c>
      <c r="I14" s="43">
        <f>'LIBERECKÝ KRAJ'!O60</f>
        <v>26005</v>
      </c>
      <c r="J14" s="43">
        <f>'LIBERECKÝ KRAJ'!O59</f>
        <v>25013</v>
      </c>
      <c r="K14" s="43">
        <f>'LIBERECKÝ KRAJ'!O58</f>
        <v>25735</v>
      </c>
      <c r="L14" s="43">
        <f>'LIBERECKÝ KRAJ'!O57</f>
        <v>17348</v>
      </c>
      <c r="M14" s="43">
        <f>'LIBERECKÝ KRAJ'!O56</f>
        <v>14096</v>
      </c>
      <c r="N14" s="43">
        <f>'LIBERECKÝ KRAJ'!O55</f>
        <v>14509</v>
      </c>
      <c r="O14" s="43">
        <f>'LIBERECKÝ KRAJ'!O54</f>
        <v>15092</v>
      </c>
      <c r="P14" s="43">
        <f>'LIBERECKÝ KRAJ'!O53</f>
        <v>11047</v>
      </c>
      <c r="Q14" s="43">
        <f t="shared" si="15"/>
        <v>-992</v>
      </c>
      <c r="R14"/>
      <c r="S14" s="104">
        <f t="shared" si="16"/>
        <v>-3.814651028648337</v>
      </c>
      <c r="U14" s="43">
        <f t="shared" si="17"/>
        <v>722</v>
      </c>
      <c r="V14" s="1"/>
      <c r="W14" s="1">
        <f t="shared" si="18"/>
        <v>2.8864990205093353</v>
      </c>
      <c r="Y14" s="43">
        <f t="shared" si="19"/>
        <v>-8387</v>
      </c>
      <c r="Z14" s="1"/>
      <c r="AA14" s="104">
        <f t="shared" si="20"/>
        <v>-32.589858169807655</v>
      </c>
      <c r="AC14" s="43">
        <f t="shared" si="21"/>
        <v>-3252</v>
      </c>
      <c r="AD14" s="1"/>
      <c r="AE14" s="104">
        <f t="shared" si="22"/>
        <v>-18.745676735070326</v>
      </c>
      <c r="AG14" s="43">
        <f t="shared" si="24"/>
        <v>413</v>
      </c>
      <c r="AH14" s="43"/>
      <c r="AI14" s="104">
        <f t="shared" si="25"/>
        <v>2.9299091940976165</v>
      </c>
      <c r="AK14" s="43">
        <f t="shared" si="23"/>
        <v>583</v>
      </c>
      <c r="AM14" s="104">
        <f t="shared" si="26"/>
        <v>4.0181956027293406</v>
      </c>
      <c r="AO14" s="43">
        <f t="shared" si="27"/>
        <v>-4045</v>
      </c>
      <c r="AQ14" s="104">
        <f t="shared" si="28"/>
        <v>-26.802279353299763</v>
      </c>
    </row>
    <row r="15" spans="1:43" x14ac:dyDescent="0.2">
      <c r="A15" s="44" t="s">
        <v>27</v>
      </c>
      <c r="B15" s="45">
        <f>'LIBERECKÝ KRAJ'!O84</f>
        <v>29417</v>
      </c>
      <c r="C15" s="45">
        <f>'LIBERECKÝ KRAJ'!O83</f>
        <v>28402</v>
      </c>
      <c r="D15" s="45">
        <f>'LIBERECKÝ KRAJ'!O82</f>
        <v>31000</v>
      </c>
      <c r="E15" s="45">
        <f>'LIBERECKÝ KRAJ'!O81</f>
        <v>26228</v>
      </c>
      <c r="F15" s="45">
        <f>'LIBERECKÝ KRAJ'!O80</f>
        <v>29646</v>
      </c>
      <c r="G15" s="45">
        <f>'LIBERECKÝ KRAJ'!O79</f>
        <v>31671</v>
      </c>
      <c r="H15" s="45">
        <f>'LIBERECKÝ KRAJ'!O78</f>
        <v>34349</v>
      </c>
      <c r="I15" s="43">
        <f>'LIBERECKÝ KRAJ'!O77</f>
        <v>33515</v>
      </c>
      <c r="J15" s="43">
        <f>'LIBERECKÝ KRAJ'!O76</f>
        <v>34474</v>
      </c>
      <c r="K15" s="43">
        <f>'LIBERECKÝ KRAJ'!O75</f>
        <v>35611</v>
      </c>
      <c r="L15" s="43">
        <f>'LIBERECKÝ KRAJ'!O74</f>
        <v>27218</v>
      </c>
      <c r="M15" s="43">
        <f>'LIBERECKÝ KRAJ'!O73</f>
        <v>24583</v>
      </c>
      <c r="N15" s="43">
        <f>'LIBERECKÝ KRAJ'!O72</f>
        <v>27930</v>
      </c>
      <c r="O15" s="43">
        <f>'LIBERECKÝ KRAJ'!O71</f>
        <v>28956</v>
      </c>
      <c r="P15" s="43">
        <f>'LIBERECKÝ KRAJ'!O70</f>
        <v>25603</v>
      </c>
      <c r="Q15" s="43">
        <f t="shared" si="15"/>
        <v>959</v>
      </c>
      <c r="R15"/>
      <c r="S15" s="104">
        <f t="shared" si="16"/>
        <v>2.861405340892138</v>
      </c>
      <c r="U15" s="43">
        <f t="shared" si="17"/>
        <v>1137</v>
      </c>
      <c r="V15" s="1"/>
      <c r="W15" s="1">
        <f t="shared" si="18"/>
        <v>3.2981377269826537</v>
      </c>
      <c r="Y15" s="43">
        <f t="shared" si="19"/>
        <v>-8393</v>
      </c>
      <c r="Z15" s="1"/>
      <c r="AA15" s="104">
        <f t="shared" si="20"/>
        <v>-23.568560276319115</v>
      </c>
      <c r="AC15" s="43">
        <f t="shared" si="21"/>
        <v>-2635</v>
      </c>
      <c r="AD15" s="1"/>
      <c r="AE15" s="104">
        <f t="shared" si="22"/>
        <v>-9.6810933940774486</v>
      </c>
      <c r="AG15" s="43">
        <f t="shared" si="24"/>
        <v>3347</v>
      </c>
      <c r="AH15" s="43"/>
      <c r="AI15" s="104">
        <f t="shared" si="25"/>
        <v>13.615099865760891</v>
      </c>
      <c r="AK15" s="43">
        <f t="shared" si="23"/>
        <v>1026</v>
      </c>
      <c r="AM15" s="104">
        <f t="shared" si="26"/>
        <v>3.6734693877551021</v>
      </c>
      <c r="AO15" s="43">
        <f t="shared" si="27"/>
        <v>-3353</v>
      </c>
      <c r="AQ15" s="104">
        <f t="shared" si="28"/>
        <v>-11.579638071556845</v>
      </c>
    </row>
    <row r="16" spans="1:43" x14ac:dyDescent="0.2">
      <c r="A16" s="44" t="s">
        <v>28</v>
      </c>
      <c r="B16" s="45">
        <f>'LIBERECKÝ KRAJ'!O101</f>
        <v>122522</v>
      </c>
      <c r="C16" s="45">
        <f>'LIBERECKÝ KRAJ'!O100</f>
        <v>122122</v>
      </c>
      <c r="D16" s="45">
        <f>'LIBERECKÝ KRAJ'!O99</f>
        <v>106789</v>
      </c>
      <c r="E16" s="45">
        <f>'LIBERECKÝ KRAJ'!O98</f>
        <v>100100</v>
      </c>
      <c r="F16" s="45">
        <f>'LIBERECKÝ KRAJ'!O97</f>
        <v>114011</v>
      </c>
      <c r="G16" s="45">
        <f>'LIBERECKÝ KRAJ'!O96</f>
        <v>111202</v>
      </c>
      <c r="H16" s="45">
        <f>'LIBERECKÝ KRAJ'!O95</f>
        <v>126621</v>
      </c>
      <c r="I16" s="43">
        <f>'LIBERECKÝ KRAJ'!O94</f>
        <v>121511</v>
      </c>
      <c r="J16" s="43">
        <f>'LIBERECKÝ KRAJ'!O93</f>
        <v>115511</v>
      </c>
      <c r="K16" s="43">
        <f>'LIBERECKÝ KRAJ'!O92</f>
        <v>103777</v>
      </c>
      <c r="L16" s="43">
        <f>'LIBERECKÝ KRAJ'!O91</f>
        <v>60052</v>
      </c>
      <c r="M16" s="43">
        <f>'LIBERECKÝ KRAJ'!O90</f>
        <v>53112</v>
      </c>
      <c r="N16" s="43">
        <f>'LIBERECKÝ KRAJ'!O89</f>
        <v>91998</v>
      </c>
      <c r="O16" s="43">
        <f>'LIBERECKÝ KRAJ'!O88</f>
        <v>87654</v>
      </c>
      <c r="P16" s="43">
        <f>'LIBERECKÝ KRAJ'!O87</f>
        <v>59441</v>
      </c>
      <c r="Q16" s="43">
        <f t="shared" si="15"/>
        <v>-6000</v>
      </c>
      <c r="R16"/>
      <c r="S16" s="104">
        <f t="shared" si="16"/>
        <v>-4.9378245590934151</v>
      </c>
      <c r="U16" s="43">
        <f t="shared" si="17"/>
        <v>-11734</v>
      </c>
      <c r="V16" s="1"/>
      <c r="W16" s="1">
        <f t="shared" si="18"/>
        <v>-10.158339898364657</v>
      </c>
      <c r="Y16" s="43">
        <f t="shared" si="19"/>
        <v>-43725</v>
      </c>
      <c r="Z16" s="1"/>
      <c r="AA16" s="104">
        <f t="shared" si="20"/>
        <v>-42.133613421085599</v>
      </c>
      <c r="AC16" s="43">
        <f t="shared" si="21"/>
        <v>-6940</v>
      </c>
      <c r="AD16" s="1"/>
      <c r="AE16" s="104">
        <f t="shared" si="22"/>
        <v>-11.556650902551123</v>
      </c>
      <c r="AG16" s="43">
        <f t="shared" si="24"/>
        <v>38886</v>
      </c>
      <c r="AH16" s="43"/>
      <c r="AI16" s="104">
        <f t="shared" si="25"/>
        <v>73.215092634432892</v>
      </c>
      <c r="AK16" s="43">
        <f t="shared" si="23"/>
        <v>-4344</v>
      </c>
      <c r="AM16" s="104">
        <f t="shared" si="26"/>
        <v>-4.7218417791691127</v>
      </c>
      <c r="AO16" s="43">
        <f t="shared" si="27"/>
        <v>-28213</v>
      </c>
      <c r="AQ16" s="104">
        <f t="shared" si="28"/>
        <v>-32.186779838912088</v>
      </c>
    </row>
    <row r="17" spans="1:43" x14ac:dyDescent="0.2">
      <c r="A17" s="44" t="s">
        <v>29</v>
      </c>
      <c r="B17" s="45">
        <f>'LIBERECKÝ KRAJ'!O118</f>
        <v>91488</v>
      </c>
      <c r="C17" s="45">
        <f>'LIBERECKÝ KRAJ'!O117</f>
        <v>103255</v>
      </c>
      <c r="D17" s="45">
        <f>'LIBERECKÝ KRAJ'!O116</f>
        <v>98317</v>
      </c>
      <c r="E17" s="45">
        <f>'LIBERECKÝ KRAJ'!O115</f>
        <v>90767</v>
      </c>
      <c r="F17" s="45">
        <f>'LIBERECKÝ KRAJ'!O114</f>
        <v>100211</v>
      </c>
      <c r="G17" s="45">
        <f>'LIBERECKÝ KRAJ'!O113</f>
        <v>106255</v>
      </c>
      <c r="H17" s="45">
        <f>'LIBERECKÝ KRAJ'!O112</f>
        <v>109722</v>
      </c>
      <c r="I17" s="43">
        <f>'LIBERECKÝ KRAJ'!O111</f>
        <v>112148</v>
      </c>
      <c r="J17" s="43">
        <f>'LIBERECKÝ KRAJ'!O110</f>
        <v>109539</v>
      </c>
      <c r="K17" s="43">
        <f>'LIBERECKÝ KRAJ'!O109</f>
        <v>116948</v>
      </c>
      <c r="L17" s="43">
        <f>'LIBERECKÝ KRAJ'!O108</f>
        <v>99662</v>
      </c>
      <c r="M17" s="43">
        <f>'LIBERECKÝ KRAJ'!O107</f>
        <v>96985</v>
      </c>
      <c r="N17" s="43">
        <f>'LIBERECKÝ KRAJ'!O106</f>
        <v>85777</v>
      </c>
      <c r="O17" s="43">
        <f>'LIBERECKÝ KRAJ'!O105</f>
        <v>95166</v>
      </c>
      <c r="P17" s="43">
        <f>'LIBERECKÝ KRAJ'!O104</f>
        <v>79293</v>
      </c>
      <c r="Q17" s="43">
        <f t="shared" si="15"/>
        <v>-2609</v>
      </c>
      <c r="R17"/>
      <c r="S17" s="104">
        <f t="shared" si="16"/>
        <v>-2.3263901273317402</v>
      </c>
      <c r="U17" s="43">
        <f t="shared" si="17"/>
        <v>7409</v>
      </c>
      <c r="V17" s="1"/>
      <c r="W17" s="1">
        <f t="shared" si="18"/>
        <v>6.7638010206410506</v>
      </c>
      <c r="Y17" s="43">
        <f t="shared" si="19"/>
        <v>-17286</v>
      </c>
      <c r="Z17" s="1"/>
      <c r="AA17" s="104">
        <f t="shared" si="20"/>
        <v>-14.780928275814892</v>
      </c>
      <c r="AC17" s="43">
        <f t="shared" si="21"/>
        <v>-2677</v>
      </c>
      <c r="AD17" s="1"/>
      <c r="AE17" s="104">
        <f t="shared" si="22"/>
        <v>-2.6860789468403201</v>
      </c>
      <c r="AG17" s="43">
        <f t="shared" si="24"/>
        <v>-11208</v>
      </c>
      <c r="AH17" s="43"/>
      <c r="AI17" s="104">
        <f t="shared" si="25"/>
        <v>-11.556426251482188</v>
      </c>
      <c r="AK17" s="43">
        <f t="shared" si="23"/>
        <v>9389</v>
      </c>
      <c r="AM17" s="104">
        <f t="shared" si="26"/>
        <v>10.945824638306306</v>
      </c>
      <c r="AO17" s="43">
        <f t="shared" si="27"/>
        <v>-15873</v>
      </c>
      <c r="AQ17" s="104">
        <f t="shared" si="28"/>
        <v>-16.679276212092553</v>
      </c>
    </row>
    <row r="18" spans="1:43" x14ac:dyDescent="0.2">
      <c r="A18" s="44" t="s">
        <v>30</v>
      </c>
      <c r="B18" s="45">
        <f>'LIBERECKÝ KRAJ'!O135</f>
        <v>20508</v>
      </c>
      <c r="C18" s="45">
        <f>'LIBERECKÝ KRAJ'!O134</f>
        <v>18458</v>
      </c>
      <c r="D18" s="45">
        <f>'LIBERECKÝ KRAJ'!O133</f>
        <v>15949</v>
      </c>
      <c r="E18" s="45">
        <f>'LIBERECKÝ KRAJ'!O132</f>
        <v>16358</v>
      </c>
      <c r="F18" s="45">
        <f>'LIBERECKÝ KRAJ'!O131</f>
        <v>35894</v>
      </c>
      <c r="G18" s="45">
        <f>'LIBERECKÝ KRAJ'!O130</f>
        <v>33306</v>
      </c>
      <c r="H18" s="45">
        <f>'LIBERECKÝ KRAJ'!O129</f>
        <v>33689</v>
      </c>
      <c r="I18" s="43">
        <f>'LIBERECKÝ KRAJ'!O128</f>
        <v>33033</v>
      </c>
      <c r="J18" s="43">
        <f>'LIBERECKÝ KRAJ'!O127</f>
        <v>32367</v>
      </c>
      <c r="K18" s="43">
        <f>'LIBERECKÝ KRAJ'!O126</f>
        <v>29239</v>
      </c>
      <c r="L18" s="43">
        <f>'LIBERECKÝ KRAJ'!O125</f>
        <v>22235</v>
      </c>
      <c r="M18" s="43">
        <f>'LIBERECKÝ KRAJ'!O124</f>
        <v>17912</v>
      </c>
      <c r="N18" s="43">
        <f>'LIBERECKÝ KRAJ'!O123</f>
        <v>22424</v>
      </c>
      <c r="O18" s="43">
        <f>'LIBERECKÝ KRAJ'!O122</f>
        <v>24673</v>
      </c>
      <c r="P18" s="43">
        <f>'LIBERECKÝ KRAJ'!O121</f>
        <v>18007</v>
      </c>
      <c r="Q18" s="43">
        <f t="shared" si="15"/>
        <v>-666</v>
      </c>
      <c r="R18"/>
      <c r="S18" s="104">
        <f t="shared" si="16"/>
        <v>-2.0161656525292888</v>
      </c>
      <c r="U18" s="43">
        <f t="shared" si="17"/>
        <v>-3128</v>
      </c>
      <c r="V18" s="1"/>
      <c r="W18" s="1">
        <f t="shared" si="18"/>
        <v>-9.664164117774277</v>
      </c>
      <c r="Y18" s="43">
        <f t="shared" si="19"/>
        <v>-7004</v>
      </c>
      <c r="Z18" s="1"/>
      <c r="AA18" s="104">
        <f t="shared" si="20"/>
        <v>-23.954307602859195</v>
      </c>
      <c r="AC18" s="43">
        <f t="shared" si="21"/>
        <v>-4323</v>
      </c>
      <c r="AD18" s="1"/>
      <c r="AE18" s="104">
        <f t="shared" si="22"/>
        <v>-19.44232066561727</v>
      </c>
      <c r="AG18" s="43">
        <f t="shared" si="24"/>
        <v>4512</v>
      </c>
      <c r="AH18" s="43"/>
      <c r="AI18" s="104">
        <f t="shared" si="25"/>
        <v>25.189816882536846</v>
      </c>
      <c r="AK18" s="43">
        <f t="shared" si="23"/>
        <v>2249</v>
      </c>
      <c r="AM18" s="104">
        <f t="shared" si="26"/>
        <v>10.029432750624331</v>
      </c>
      <c r="AO18" s="43">
        <f t="shared" si="27"/>
        <v>-6666</v>
      </c>
      <c r="AQ18" s="104">
        <f t="shared" si="28"/>
        <v>-27.017387427552386</v>
      </c>
    </row>
    <row r="19" spans="1:43" x14ac:dyDescent="0.2">
      <c r="A19" s="93" t="s">
        <v>14</v>
      </c>
      <c r="B19" s="79">
        <f t="shared" ref="B19:K19" si="29">SUM(B11:B18)</f>
        <v>399672</v>
      </c>
      <c r="C19" s="79">
        <f t="shared" si="29"/>
        <v>420780</v>
      </c>
      <c r="D19" s="79">
        <f t="shared" si="29"/>
        <v>389781</v>
      </c>
      <c r="E19" s="79">
        <f t="shared" si="29"/>
        <v>365108</v>
      </c>
      <c r="F19" s="79">
        <f t="shared" si="29"/>
        <v>424718</v>
      </c>
      <c r="G19" s="79">
        <f t="shared" si="29"/>
        <v>428023</v>
      </c>
      <c r="H19" s="79">
        <f t="shared" si="29"/>
        <v>472318</v>
      </c>
      <c r="I19" s="47">
        <f t="shared" si="29"/>
        <v>461803</v>
      </c>
      <c r="J19" s="47">
        <f t="shared" si="29"/>
        <v>453568</v>
      </c>
      <c r="K19" s="47">
        <f t="shared" si="29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388530</v>
      </c>
      <c r="P19" s="47">
        <f>SUM(P11:P18)</f>
        <v>306663</v>
      </c>
      <c r="Q19" s="105">
        <f t="shared" si="15"/>
        <v>-8235</v>
      </c>
      <c r="R19"/>
      <c r="S19" s="104">
        <f t="shared" si="16"/>
        <v>-1.7832279132010835</v>
      </c>
      <c r="U19" s="105">
        <f t="shared" si="17"/>
        <v>1217</v>
      </c>
      <c r="V19" s="1"/>
      <c r="W19" s="1">
        <f t="shared" si="18"/>
        <v>0.26831698885282912</v>
      </c>
      <c r="Y19" s="105">
        <f t="shared" si="19"/>
        <v>-119524</v>
      </c>
      <c r="Z19" s="1"/>
      <c r="AA19" s="104">
        <f t="shared" si="20"/>
        <v>-26.281429686555185</v>
      </c>
      <c r="AC19" s="43">
        <f t="shared" si="21"/>
        <v>-32687</v>
      </c>
      <c r="AD19" s="1"/>
      <c r="AE19" s="104">
        <f t="shared" si="22"/>
        <v>-9.7497173843662104</v>
      </c>
      <c r="AG19" s="105">
        <f t="shared" si="24"/>
        <v>68467</v>
      </c>
      <c r="AH19" s="105"/>
      <c r="AI19" s="104">
        <f t="shared" si="25"/>
        <v>22.628183518742521</v>
      </c>
      <c r="AK19" s="105">
        <f t="shared" si="23"/>
        <v>17489</v>
      </c>
      <c r="AM19" s="120">
        <f t="shared" si="26"/>
        <v>4.7134952741071743</v>
      </c>
      <c r="AO19" s="105">
        <f t="shared" si="27"/>
        <v>-81867</v>
      </c>
      <c r="AQ19" s="120">
        <f t="shared" si="28"/>
        <v>-21.070959771446219</v>
      </c>
    </row>
    <row r="20" spans="1:43" x14ac:dyDescent="0.2">
      <c r="Q20" s="1"/>
      <c r="U20" s="43"/>
      <c r="V20" s="1"/>
      <c r="W20" s="1"/>
      <c r="AC20" s="1"/>
      <c r="AD20" s="1"/>
      <c r="AE20" s="104"/>
      <c r="AI20" s="104"/>
    </row>
    <row r="21" spans="1:43" x14ac:dyDescent="0.2">
      <c r="Q21" s="1"/>
      <c r="U21" s="43"/>
      <c r="V21" s="1"/>
      <c r="W21" s="1"/>
      <c r="AC21" s="1"/>
      <c r="AD21" s="1"/>
      <c r="AE21" s="104"/>
      <c r="AI21" s="104"/>
    </row>
    <row r="22" spans="1:43" x14ac:dyDescent="0.2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  <c r="AO22" s="78" t="s">
        <v>50</v>
      </c>
      <c r="AQ22" s="78" t="s">
        <v>39</v>
      </c>
    </row>
    <row r="23" spans="1:43" x14ac:dyDescent="0.2">
      <c r="A23" s="44" t="s">
        <v>32</v>
      </c>
      <c r="B23" s="45">
        <f>'PARDUBICKÝ KRAJ'!O16</f>
        <v>25484</v>
      </c>
      <c r="C23" s="45">
        <f>'PARDUBICKÝ KRAJ'!O15</f>
        <v>31172</v>
      </c>
      <c r="D23" s="45">
        <f>'PARDUBICKÝ KRAJ'!O14</f>
        <v>29283</v>
      </c>
      <c r="E23" s="45">
        <f>'PARDUBICKÝ KRAJ'!O13</f>
        <v>30304</v>
      </c>
      <c r="F23" s="45">
        <f>'PARDUBICKÝ KRAJ'!O12</f>
        <v>36773</v>
      </c>
      <c r="G23" s="45">
        <f>'PARDUBICKÝ KRAJ'!O11</f>
        <v>43548</v>
      </c>
      <c r="H23" s="45">
        <f>'PARDUBICKÝ KRAJ'!O10</f>
        <v>34635</v>
      </c>
      <c r="I23" s="43">
        <f>'PARDUBICKÝ KRAJ'!O9</f>
        <v>40526</v>
      </c>
      <c r="J23" s="43">
        <f>'PARDUBICKÝ KRAJ'!O8</f>
        <v>33755</v>
      </c>
      <c r="K23" s="43">
        <f>'PARDUBICKÝ KRAJ'!O7</f>
        <v>34198</v>
      </c>
      <c r="L23" s="43">
        <f>'PARDUBICKÝ KRAJ'!O6</f>
        <v>21441</v>
      </c>
      <c r="M23" s="43">
        <f>'PARDUBICKÝ KRAJ'!O5</f>
        <v>13307</v>
      </c>
      <c r="N23" s="43">
        <f>'PARDUBICKÝ KRAJ'!O4</f>
        <v>13753</v>
      </c>
      <c r="O23" s="43">
        <f>'PARDUBICKÝ KRAJ'!O3</f>
        <v>42347</v>
      </c>
      <c r="P23" s="43">
        <f>'PARDUBICKÝ KRAJ'!O2</f>
        <v>36297</v>
      </c>
      <c r="Q23" s="43">
        <f t="shared" ref="Q23:Q28" si="30">J23-I23</f>
        <v>-6771</v>
      </c>
      <c r="S23" s="104">
        <f t="shared" ref="S23:S28" si="31">100*Q23/I23</f>
        <v>-16.707792528253467</v>
      </c>
      <c r="U23" s="43">
        <f t="shared" ref="U23:U28" si="32">K23-J23</f>
        <v>443</v>
      </c>
      <c r="V23" s="1"/>
      <c r="W23" s="1">
        <f t="shared" ref="W23:W28" si="33">100*U23/J23</f>
        <v>1.3123981632350763</v>
      </c>
      <c r="Y23" s="43">
        <f t="shared" ref="Y23:Y28" si="34">L23-K23</f>
        <v>-12757</v>
      </c>
      <c r="Z23" s="1"/>
      <c r="AA23" s="104">
        <f t="shared" ref="AA23:AA28" si="35">100*Y23/K23</f>
        <v>-37.303351073162176</v>
      </c>
      <c r="AC23" s="43">
        <f t="shared" ref="AC23:AC28" si="36">M23-L23</f>
        <v>-8134</v>
      </c>
      <c r="AD23" s="1"/>
      <c r="AE23" s="104">
        <f t="shared" ref="AE23:AE28" si="37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28594</v>
      </c>
      <c r="AM23" s="104">
        <f>100*AK23/N23</f>
        <v>207.91100123609394</v>
      </c>
      <c r="AO23" s="43">
        <f>P23-O23</f>
        <v>-6050</v>
      </c>
      <c r="AQ23" s="104">
        <f>100*AO23/O23</f>
        <v>-14.286726332443857</v>
      </c>
    </row>
    <row r="24" spans="1:43" x14ac:dyDescent="0.2">
      <c r="A24" s="44" t="s">
        <v>33</v>
      </c>
      <c r="B24" s="45">
        <f>'PARDUBICKÝ KRAJ'!O33</f>
        <v>11112</v>
      </c>
      <c r="C24" s="45">
        <f>'PARDUBICKÝ KRAJ'!O32</f>
        <v>12181</v>
      </c>
      <c r="D24" s="45">
        <f>'PARDUBICKÝ KRAJ'!O31</f>
        <v>11002</v>
      </c>
      <c r="E24" s="45">
        <f>'PARDUBICKÝ KRAJ'!O30</f>
        <v>9523</v>
      </c>
      <c r="F24" s="45">
        <f>'PARDUBICKÝ KRAJ'!O29</f>
        <v>10127</v>
      </c>
      <c r="G24" s="45">
        <f>'PARDUBICKÝ KRAJ'!O28</f>
        <v>911</v>
      </c>
      <c r="H24" s="45">
        <f>'PARDUBICKÝ KRAJ'!O27</f>
        <v>3135</v>
      </c>
      <c r="I24" s="43">
        <f>'PARDUBICKÝ KRAJ'!O26</f>
        <v>11488</v>
      </c>
      <c r="J24" s="43">
        <f>'PARDUBICKÝ KRAJ'!O25</f>
        <v>11010</v>
      </c>
      <c r="K24" s="43">
        <f>'PARDUBICKÝ KRAJ'!O24</f>
        <v>11701</v>
      </c>
      <c r="L24" s="43">
        <f>'PARDUBICKÝ KRAJ'!O23</f>
        <v>10450</v>
      </c>
      <c r="M24" s="43">
        <f>'PARDUBICKÝ KRAJ'!O22</f>
        <v>10149</v>
      </c>
      <c r="N24" s="43">
        <f>'PARDUBICKÝ KRAJ'!O21</f>
        <v>10276</v>
      </c>
      <c r="O24" s="43">
        <f>'PARDUBICKÝ KRAJ'!O20</f>
        <v>9154</v>
      </c>
      <c r="P24" s="43">
        <f>'PARDUBICKÝ KRAJ'!O19</f>
        <v>9448</v>
      </c>
      <c r="Q24" s="43">
        <f t="shared" si="30"/>
        <v>-478</v>
      </c>
      <c r="S24" s="104">
        <f t="shared" si="31"/>
        <v>-4.1608635097493032</v>
      </c>
      <c r="U24" s="43">
        <f t="shared" si="32"/>
        <v>691</v>
      </c>
      <c r="V24" s="1"/>
      <c r="W24" s="1">
        <f t="shared" si="33"/>
        <v>6.2761126248864665</v>
      </c>
      <c r="Y24" s="43">
        <f t="shared" si="34"/>
        <v>-1251</v>
      </c>
      <c r="Z24" s="1"/>
      <c r="AA24" s="104">
        <f t="shared" si="35"/>
        <v>-10.69139389795744</v>
      </c>
      <c r="AC24" s="43">
        <f t="shared" si="36"/>
        <v>-301</v>
      </c>
      <c r="AD24" s="1"/>
      <c r="AE24" s="104">
        <f t="shared" si="37"/>
        <v>-2.8803827751196174</v>
      </c>
      <c r="AG24" s="43">
        <f t="shared" ref="AG24:AG28" si="38">N24-M24</f>
        <v>127</v>
      </c>
      <c r="AH24" s="43"/>
      <c r="AI24" s="104">
        <f t="shared" ref="AI24:AI28" si="39">100*AG24/M24</f>
        <v>1.2513548132820969</v>
      </c>
      <c r="AK24" s="43">
        <f>O24-N24</f>
        <v>-1122</v>
      </c>
      <c r="AM24" s="104">
        <f t="shared" ref="AM24:AM28" si="40">100*AK24/N24</f>
        <v>-10.918645387310237</v>
      </c>
      <c r="AO24" s="43">
        <f t="shared" ref="AO24:AO28" si="41">P24-O24</f>
        <v>294</v>
      </c>
      <c r="AQ24" s="104">
        <f t="shared" ref="AQ24:AQ28" si="42">100*AO24/O24</f>
        <v>3.2117107275507975</v>
      </c>
    </row>
    <row r="25" spans="1:43" x14ac:dyDescent="0.2">
      <c r="A25" s="44" t="s">
        <v>34</v>
      </c>
      <c r="B25" s="45">
        <f>'PARDUBICKÝ KRAJ'!O50</f>
        <v>29854</v>
      </c>
      <c r="C25" s="45">
        <f>'PARDUBICKÝ KRAJ'!O49</f>
        <v>36416</v>
      </c>
      <c r="D25" s="45">
        <f>'PARDUBICKÝ KRAJ'!O48</f>
        <v>26076</v>
      </c>
      <c r="E25" s="45">
        <f>'PARDUBICKÝ KRAJ'!O47</f>
        <v>36690</v>
      </c>
      <c r="F25" s="45">
        <f>'PARDUBICKÝ KRAJ'!O46</f>
        <v>51610</v>
      </c>
      <c r="G25" s="45">
        <f>'PARDUBICKÝ KRAJ'!O45</f>
        <v>50888</v>
      </c>
      <c r="H25" s="45">
        <f>'PARDUBICKÝ KRAJ'!O44</f>
        <v>50249</v>
      </c>
      <c r="I25" s="43">
        <f>'PARDUBICKÝ KRAJ'!O43</f>
        <v>48318</v>
      </c>
      <c r="J25" s="43">
        <f>'PARDUBICKÝ KRAJ'!O42</f>
        <v>52657</v>
      </c>
      <c r="K25" s="43">
        <f>'PARDUBICKÝ KRAJ'!O41</f>
        <v>53292</v>
      </c>
      <c r="L25" s="43">
        <f>'PARDUBICKÝ KRAJ'!O40</f>
        <v>26641</v>
      </c>
      <c r="M25" s="43">
        <f>'PARDUBICKÝ KRAJ'!O39</f>
        <v>29086</v>
      </c>
      <c r="N25" s="43">
        <f>'PARDUBICKÝ KRAJ'!O38</f>
        <v>33393</v>
      </c>
      <c r="O25" s="43">
        <f>'PARDUBICKÝ KRAJ'!O37</f>
        <v>25747</v>
      </c>
      <c r="P25" s="43">
        <f>'PARDUBICKÝ KRAJ'!O36</f>
        <v>45351</v>
      </c>
      <c r="Q25" s="43">
        <f t="shared" si="30"/>
        <v>4339</v>
      </c>
      <c r="S25" s="104">
        <f t="shared" si="31"/>
        <v>8.9800902355229937</v>
      </c>
      <c r="U25" s="43">
        <f t="shared" si="32"/>
        <v>635</v>
      </c>
      <c r="V25" s="1"/>
      <c r="W25" s="1">
        <f t="shared" si="33"/>
        <v>1.2059175418272974</v>
      </c>
      <c r="Y25" s="43">
        <f t="shared" si="34"/>
        <v>-26651</v>
      </c>
      <c r="Z25" s="1"/>
      <c r="AA25" s="104">
        <f t="shared" si="35"/>
        <v>-50.009382271260229</v>
      </c>
      <c r="AC25" s="43">
        <f t="shared" si="36"/>
        <v>2445</v>
      </c>
      <c r="AD25" s="1"/>
      <c r="AE25" s="104">
        <f t="shared" si="37"/>
        <v>9.1775834240456433</v>
      </c>
      <c r="AG25" s="43">
        <f t="shared" si="38"/>
        <v>4307</v>
      </c>
      <c r="AH25" s="43"/>
      <c r="AI25" s="104">
        <f t="shared" si="39"/>
        <v>14.80781131815994</v>
      </c>
      <c r="AK25" s="43">
        <f>O25-N25</f>
        <v>-7646</v>
      </c>
      <c r="AM25" s="104">
        <f t="shared" si="40"/>
        <v>-22.897014344323662</v>
      </c>
      <c r="AO25" s="43">
        <f t="shared" si="41"/>
        <v>19604</v>
      </c>
      <c r="AQ25" s="104">
        <f t="shared" si="42"/>
        <v>76.140909620538309</v>
      </c>
    </row>
    <row r="26" spans="1:43" x14ac:dyDescent="0.2">
      <c r="A26" s="44" t="s">
        <v>35</v>
      </c>
      <c r="B26" s="45">
        <f>'PARDUBICKÝ KRAJ'!O67</f>
        <v>11664</v>
      </c>
      <c r="C26" s="45">
        <f>'PARDUBICKÝ KRAJ'!O66</f>
        <v>13055</v>
      </c>
      <c r="D26" s="45">
        <f>'PARDUBICKÝ KRAJ'!O65</f>
        <v>16705</v>
      </c>
      <c r="E26" s="45">
        <f>'PARDUBICKÝ KRAJ'!O64</f>
        <v>19385</v>
      </c>
      <c r="F26" s="45">
        <f>'PARDUBICKÝ KRAJ'!O63</f>
        <v>23922</v>
      </c>
      <c r="G26" s="45">
        <f>'PARDUBICKÝ KRAJ'!O62</f>
        <v>22614</v>
      </c>
      <c r="H26" s="45">
        <f>'PARDUBICKÝ KRAJ'!O61</f>
        <v>25872</v>
      </c>
      <c r="I26" s="43">
        <f>'PARDUBICKÝ KRAJ'!O60</f>
        <v>29323</v>
      </c>
      <c r="J26" s="43">
        <f>'PARDUBICKÝ KRAJ'!O59</f>
        <v>15270</v>
      </c>
      <c r="K26" s="43">
        <f>'PARDUBICKÝ KRAJ'!O58</f>
        <v>10758</v>
      </c>
      <c r="L26" s="43">
        <f>'PARDUBICKÝ KRAJ'!O57</f>
        <v>42679</v>
      </c>
      <c r="M26" s="43">
        <f>'PARDUBICKÝ KRAJ'!O56</f>
        <v>31383</v>
      </c>
      <c r="N26" s="43">
        <f>'PARDUBICKÝ KRAJ'!O55</f>
        <v>30860</v>
      </c>
      <c r="O26" s="43">
        <f>'PARDUBICKÝ KRAJ'!O54</f>
        <v>31711</v>
      </c>
      <c r="P26" s="43">
        <f>'PARDUBICKÝ KRAJ'!O53</f>
        <v>22620</v>
      </c>
      <c r="Q26" s="43">
        <f t="shared" si="30"/>
        <v>-14053</v>
      </c>
      <c r="S26" s="104">
        <f t="shared" si="31"/>
        <v>-47.924837158544484</v>
      </c>
      <c r="U26" s="43">
        <f t="shared" si="32"/>
        <v>-4512</v>
      </c>
      <c r="V26" s="1"/>
      <c r="W26" s="1">
        <f t="shared" si="33"/>
        <v>-29.548133595284874</v>
      </c>
      <c r="Y26" s="43">
        <f t="shared" si="34"/>
        <v>31921</v>
      </c>
      <c r="Z26" s="1"/>
      <c r="AA26" s="104">
        <f t="shared" si="35"/>
        <v>296.71872095184978</v>
      </c>
      <c r="AC26" s="43">
        <f t="shared" si="36"/>
        <v>-11296</v>
      </c>
      <c r="AD26" s="1"/>
      <c r="AE26" s="104">
        <f t="shared" si="37"/>
        <v>-26.467349281848215</v>
      </c>
      <c r="AG26" s="43">
        <f t="shared" si="38"/>
        <v>-523</v>
      </c>
      <c r="AH26" s="43"/>
      <c r="AI26" s="104">
        <f t="shared" si="39"/>
        <v>-1.6665073447407832</v>
      </c>
      <c r="AK26" s="43">
        <f>O26-N26</f>
        <v>851</v>
      </c>
      <c r="AM26" s="104">
        <f t="shared" si="40"/>
        <v>2.7576150356448479</v>
      </c>
      <c r="AO26" s="43">
        <f t="shared" si="41"/>
        <v>-9091</v>
      </c>
      <c r="AQ26" s="104">
        <f t="shared" si="42"/>
        <v>-28.668285452997381</v>
      </c>
    </row>
    <row r="27" spans="1:43" hidden="1" x14ac:dyDescent="0.2">
      <c r="A27" s="44" t="s">
        <v>36</v>
      </c>
      <c r="B27" s="45">
        <f>'PARDUBICKÝ KRAJ'!O79</f>
        <v>54890</v>
      </c>
      <c r="C27" s="45">
        <f>'PARDUBICKÝ KRAJ'!O78</f>
        <v>73414</v>
      </c>
      <c r="D27" s="45">
        <f>'PARDUBICKÝ KRAJ'!O77</f>
        <v>68443</v>
      </c>
      <c r="E27" s="45">
        <f>'PARDUBICKÝ KRAJ'!O76</f>
        <v>58263</v>
      </c>
      <c r="F27" s="45">
        <f>'PARDUBICKÝ KRAJ'!O75</f>
        <v>74041</v>
      </c>
      <c r="G27" s="45">
        <f>'PARDUBICKÝ KRAJ'!O74</f>
        <v>63606</v>
      </c>
      <c r="H27" s="45">
        <f>'PARDUBICKÝ KRAJ'!O73</f>
        <v>74217</v>
      </c>
      <c r="I27" s="43">
        <f>'PARDUBICKÝ KRAJ'!O72</f>
        <v>81613</v>
      </c>
      <c r="J27" s="43">
        <f>'PARDUBICKÝ KRAJ'!O71</f>
        <v>74325</v>
      </c>
      <c r="K27" s="43">
        <f>'PARDUBICKÝ KRAJ'!O70</f>
        <v>0</v>
      </c>
      <c r="L27" s="43"/>
      <c r="M27" s="43"/>
      <c r="N27" s="43"/>
      <c r="O27" s="43"/>
      <c r="P27" s="119"/>
      <c r="Q27" s="43">
        <f t="shared" si="30"/>
        <v>-7288</v>
      </c>
      <c r="S27" s="104">
        <f t="shared" si="31"/>
        <v>-8.9299498854349189</v>
      </c>
      <c r="U27" s="43">
        <f t="shared" si="32"/>
        <v>-74325</v>
      </c>
      <c r="V27" s="1"/>
      <c r="W27" s="1">
        <f t="shared" si="33"/>
        <v>-100</v>
      </c>
      <c r="Y27" s="43">
        <f t="shared" si="34"/>
        <v>0</v>
      </c>
      <c r="Z27" s="1"/>
      <c r="AA27" s="104" t="e">
        <f t="shared" si="35"/>
        <v>#DIV/0!</v>
      </c>
      <c r="AC27" s="43">
        <f t="shared" si="36"/>
        <v>0</v>
      </c>
      <c r="AD27" s="1"/>
      <c r="AE27" s="104" t="e">
        <f t="shared" si="37"/>
        <v>#DIV/0!</v>
      </c>
      <c r="AG27" s="43">
        <f t="shared" si="38"/>
        <v>0</v>
      </c>
      <c r="AH27" s="43"/>
      <c r="AI27" s="104" t="e">
        <f t="shared" si="39"/>
        <v>#DIV/0!</v>
      </c>
      <c r="AK27" s="1"/>
      <c r="AM27" s="104" t="e">
        <f t="shared" si="40"/>
        <v>#DIV/0!</v>
      </c>
      <c r="AO27" s="43">
        <f t="shared" si="41"/>
        <v>0</v>
      </c>
      <c r="AQ27" s="104" t="e">
        <f t="shared" si="42"/>
        <v>#DIV/0!</v>
      </c>
    </row>
    <row r="28" spans="1:43" x14ac:dyDescent="0.2">
      <c r="A28" s="93" t="s">
        <v>14</v>
      </c>
      <c r="B28" s="79">
        <f t="shared" ref="B28:K28" si="43">SUM(B23:B27)</f>
        <v>133004</v>
      </c>
      <c r="C28" s="79">
        <f t="shared" si="43"/>
        <v>166238</v>
      </c>
      <c r="D28" s="79">
        <f t="shared" si="43"/>
        <v>151509</v>
      </c>
      <c r="E28" s="79">
        <f t="shared" si="43"/>
        <v>154165</v>
      </c>
      <c r="F28" s="79">
        <f t="shared" si="43"/>
        <v>196473</v>
      </c>
      <c r="G28" s="79">
        <f t="shared" si="43"/>
        <v>181567</v>
      </c>
      <c r="H28" s="79">
        <f t="shared" si="43"/>
        <v>188108</v>
      </c>
      <c r="I28" s="79">
        <f t="shared" si="43"/>
        <v>211268</v>
      </c>
      <c r="J28" s="79">
        <f t="shared" si="43"/>
        <v>187017</v>
      </c>
      <c r="K28" s="79">
        <f t="shared" si="43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108959</v>
      </c>
      <c r="P28" s="79">
        <f>SUM(P23:P26)</f>
        <v>113716</v>
      </c>
      <c r="Q28" s="105">
        <f t="shared" si="30"/>
        <v>-24251</v>
      </c>
      <c r="S28" s="104">
        <f t="shared" si="31"/>
        <v>-11.478785239600887</v>
      </c>
      <c r="U28" s="105">
        <f t="shared" si="32"/>
        <v>-77068</v>
      </c>
      <c r="V28" s="1"/>
      <c r="W28" s="1">
        <f t="shared" si="33"/>
        <v>-41.20908794387676</v>
      </c>
      <c r="Y28" s="105">
        <f t="shared" si="34"/>
        <v>-8738</v>
      </c>
      <c r="Z28" s="1"/>
      <c r="AA28" s="104">
        <f t="shared" si="35"/>
        <v>-7.9473210306596691</v>
      </c>
      <c r="AC28" s="43">
        <f t="shared" si="36"/>
        <v>-17286</v>
      </c>
      <c r="AD28" s="1"/>
      <c r="AE28" s="104">
        <f t="shared" si="37"/>
        <v>-17.079171236328069</v>
      </c>
      <c r="AG28" s="105">
        <f t="shared" si="38"/>
        <v>4357</v>
      </c>
      <c r="AH28" s="105"/>
      <c r="AI28" s="104">
        <f t="shared" si="39"/>
        <v>5.1915400655347037</v>
      </c>
      <c r="AK28" s="105">
        <f>O28-N28</f>
        <v>20677</v>
      </c>
      <c r="AM28" s="120">
        <f t="shared" si="40"/>
        <v>23.421535533857412</v>
      </c>
      <c r="AO28" s="105">
        <f t="shared" si="41"/>
        <v>4757</v>
      </c>
      <c r="AQ28" s="120">
        <f t="shared" si="42"/>
        <v>4.3658623886048877</v>
      </c>
    </row>
    <row r="29" spans="1:43" x14ac:dyDescent="0.2">
      <c r="U29" s="43"/>
      <c r="V29" s="1"/>
      <c r="W29" s="1"/>
      <c r="AI29" s="104"/>
    </row>
    <row r="30" spans="1:43" x14ac:dyDescent="0.2">
      <c r="U30" s="43"/>
      <c r="V30" s="1"/>
      <c r="W30" s="1"/>
      <c r="AI30" s="104"/>
    </row>
    <row r="31" spans="1:43" x14ac:dyDescent="0.2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  <c r="AO31" s="78" t="s">
        <v>50</v>
      </c>
      <c r="AQ31" s="78" t="s">
        <v>39</v>
      </c>
    </row>
    <row r="32" spans="1:43" x14ac:dyDescent="0.2">
      <c r="A32" s="49" t="s">
        <v>42</v>
      </c>
      <c r="B32" s="119">
        <f t="shared" ref="B32:K32" si="44">B28+B19+B7</f>
        <v>776586</v>
      </c>
      <c r="C32" s="119">
        <f t="shared" si="44"/>
        <v>791499</v>
      </c>
      <c r="D32" s="119">
        <f t="shared" si="44"/>
        <v>740315</v>
      </c>
      <c r="E32" s="119">
        <f t="shared" si="44"/>
        <v>725692</v>
      </c>
      <c r="F32" s="119">
        <f t="shared" si="44"/>
        <v>821629</v>
      </c>
      <c r="G32" s="119">
        <f t="shared" si="44"/>
        <v>955560</v>
      </c>
      <c r="H32" s="119">
        <f t="shared" si="44"/>
        <v>986563</v>
      </c>
      <c r="I32" s="119">
        <f t="shared" si="44"/>
        <v>988054</v>
      </c>
      <c r="J32" s="119">
        <f t="shared" si="44"/>
        <v>944852</v>
      </c>
      <c r="K32" s="119">
        <f t="shared" si="44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581611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105">
        <f>O32-N32</f>
        <v>57287</v>
      </c>
      <c r="AL32" s="138"/>
      <c r="AM32" s="120">
        <f>100*AK32/N32</f>
        <v>8.6275472476698081</v>
      </c>
      <c r="AN32" s="138"/>
      <c r="AO32" s="105">
        <f>P32-O32</f>
        <v>-139677</v>
      </c>
      <c r="AP32" s="138"/>
      <c r="AQ32" s="120">
        <f>100*AO32/O32</f>
        <v>-19.364941604463127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2018-01-02T12:32:36Z</dcterms:created>
  <dcterms:modified xsi:type="dcterms:W3CDTF">2024-09-02T07:20:05Z</dcterms:modified>
</cp:coreProperties>
</file>